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revisionHeaders+xml" PartName="/xl/revisions/revisionHeaders.xml"/>
  <Override ContentType="application/vnd.openxmlformats-officedocument.spreadsheetml.revisionLog+xml" PartName="/xl/revisions/revisionLog1.xml"/>
  <Override ContentType="application/vnd.openxmlformats-officedocument.spreadsheetml.revisionLog+xml" PartName="/xl/revisions/revisionLog2.xml"/>
  <Override ContentType="application/vnd.openxmlformats-officedocument.spreadsheetml.revisionLog+xml" PartName="/xl/revisions/revisionLog3.xml"/>
  <Override ContentType="application/vnd.openxmlformats-officedocument.spreadsheetml.userNames+xml" PartName="/xl/revisions/userNames.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C:\Users\ssiuser\Desktop\"/>
    </mc:Choice>
  </mc:AlternateContent>
  <xr:revisionPtr revIDLastSave="0" documentId="8_{BC76AA07-0A3F-4845-9A25-FBD724FA256B}" xr6:coauthVersionLast="47" xr6:coauthVersionMax="47" xr10:uidLastSave="{00000000-0000-0000-0000-000000000000}"/>
  <bookViews>
    <workbookView xWindow="990" yWindow="990" windowWidth="13335" windowHeight="14400" tabRatio="673" xr2:uid="{00000000-000D-0000-FFFF-FFFF00000000}"/>
  </bookViews>
  <sheets>
    <sheet name="競争入札（工事）" sheetId="1" r:id="rId1"/>
    <sheet name="競争入札（物品役務等）" sheetId="2" r:id="rId2"/>
    <sheet name="随意契約（工事）" sheetId="3" r:id="rId3"/>
    <sheet name="随意契約（物品役務等）" sheetId="4" r:id="rId4"/>
  </sheets>
  <externalReferences>
    <externalReference r:id="rId5"/>
    <externalReference r:id="rId6"/>
  </externalReferences>
  <definedNames>
    <definedName name="_xlnm._FilterDatabase" localSheetId="0" hidden="1">'競争入札（工事）'!$A$2:$O$2</definedName>
    <definedName name="_xlnm._FilterDatabase" localSheetId="1" hidden="1">'競争入札（物品役務等）'!$A$3:$O$3</definedName>
    <definedName name="_xlnm._FilterDatabase" localSheetId="2" hidden="1">'随意契約（工事）'!$A$2:$O$2</definedName>
    <definedName name="_xlnm._FilterDatabase" localSheetId="3" hidden="1">'随意契約（物品役務等）'!$A$3:$N$3</definedName>
    <definedName name="_xlnm.Print_Area" localSheetId="0">'競争入札（工事）'!$A$1:$M$3</definedName>
    <definedName name="_xlnm.Print_Area" localSheetId="1">'競争入札（物品役務等）'!$A$1:$M$77</definedName>
    <definedName name="_xlnm.Print_Area" localSheetId="2">'随意契約（工事）'!$A$1:$M$3</definedName>
    <definedName name="_xlnm.Print_Area" localSheetId="3">'随意契約（物品役務等）'!$A$1:$M$3</definedName>
    <definedName name="_xlnm.Print_Titles" localSheetId="0">'競争入札（工事）'!$1:$2</definedName>
    <definedName name="_xlnm.Print_Titles" localSheetId="1">'競争入札（物品役務等）'!$1:$3</definedName>
    <definedName name="_xlnm.Print_Titles" localSheetId="2">'随意契約（工事）'!$1:$3</definedName>
    <definedName name="_xlnm.Print_Titles" localSheetId="3">'随意契約（物品役務等）'!$1:$3</definedName>
    <definedName name="Z_0F535B21_7B33_4D48_AA14_EBF1308D24FD_.wvu.FilterData" localSheetId="0" hidden="1">'競争入札（工事）'!$A$2:$O$2</definedName>
    <definedName name="Z_0F535B21_7B33_4D48_AA14_EBF1308D24FD_.wvu.FilterData" localSheetId="1" hidden="1">'競争入札（物品役務等）'!$A$3:$O$3</definedName>
    <definedName name="Z_0F535B21_7B33_4D48_AA14_EBF1308D24FD_.wvu.FilterData" localSheetId="2" hidden="1">'随意契約（工事）'!$A$2:$O$2</definedName>
    <definedName name="Z_0F535B21_7B33_4D48_AA14_EBF1308D24FD_.wvu.FilterData" localSheetId="3" hidden="1">'随意契約（物品役務等）'!$A$3:$N$3</definedName>
    <definedName name="Z_0F535B21_7B33_4D48_AA14_EBF1308D24FD_.wvu.PrintArea" localSheetId="0" hidden="1">'競争入札（工事）'!$A$1:$M$3</definedName>
    <definedName name="Z_0F535B21_7B33_4D48_AA14_EBF1308D24FD_.wvu.PrintArea" localSheetId="1" hidden="1">'競争入札（物品役務等）'!$A$1:$M$58</definedName>
    <definedName name="Z_0F535B21_7B33_4D48_AA14_EBF1308D24FD_.wvu.PrintArea" localSheetId="2" hidden="1">'随意契約（工事）'!$A$1:$M$3</definedName>
    <definedName name="Z_0F535B21_7B33_4D48_AA14_EBF1308D24FD_.wvu.PrintArea" localSheetId="3" hidden="1">'随意契約（物品役務等）'!$A$1:$M$3</definedName>
    <definedName name="Z_0F535B21_7B33_4D48_AA14_EBF1308D24FD_.wvu.PrintTitles" localSheetId="0" hidden="1">'競争入札（工事）'!$1:$2</definedName>
    <definedName name="Z_0F535B21_7B33_4D48_AA14_EBF1308D24FD_.wvu.PrintTitles" localSheetId="1" hidden="1">'競争入札（物品役務等）'!$1:$3</definedName>
    <definedName name="Z_0F535B21_7B33_4D48_AA14_EBF1308D24FD_.wvu.PrintTitles" localSheetId="2" hidden="1">'随意契約（工事）'!$1:$3</definedName>
    <definedName name="Z_0F535B21_7B33_4D48_AA14_EBF1308D24FD_.wvu.PrintTitles" localSheetId="3" hidden="1">'随意契約（物品役務等）'!$1:$3</definedName>
    <definedName name="Z_137124B0_C6A6_4938_90F5_EF622DB621B5_.wvu.FilterData" localSheetId="0" hidden="1">'競争入札（工事）'!$A$2:$O$2</definedName>
    <definedName name="Z_137124B0_C6A6_4938_90F5_EF622DB621B5_.wvu.FilterData" localSheetId="2" hidden="1">'随意契約（工事）'!$A$2:$O$2</definedName>
    <definedName name="Z_137124B0_C6A6_4938_90F5_EF622DB621B5_.wvu.FilterData" localSheetId="3" hidden="1">'随意契約（物品役務等）'!$A$3:$N$3</definedName>
    <definedName name="Z_1ECB28FE_EC88_4575_A486_A9BEEF4E56C9_.wvu.FilterData" localSheetId="1" hidden="1">'競争入札（物品役務等）'!$A$3:$O$3</definedName>
    <definedName name="Z_20403D78_6CFE_421A_AF1B_AED0D39BF9E3_.wvu.FilterData" localSheetId="0" hidden="1">'競争入札（工事）'!$A$2:$O$2</definedName>
    <definedName name="Z_20403D78_6CFE_421A_AF1B_AED0D39BF9E3_.wvu.FilterData" localSheetId="1" hidden="1">'競争入札（物品役務等）'!$A$3:$O$3</definedName>
    <definedName name="Z_20403D78_6CFE_421A_AF1B_AED0D39BF9E3_.wvu.FilterData" localSheetId="2" hidden="1">'随意契約（工事）'!$A$2:$O$2</definedName>
    <definedName name="Z_20403D78_6CFE_421A_AF1B_AED0D39BF9E3_.wvu.FilterData" localSheetId="3" hidden="1">'随意契約（物品役務等）'!$A$3:$N$3</definedName>
    <definedName name="Z_20403D78_6CFE_421A_AF1B_AED0D39BF9E3_.wvu.PrintArea" localSheetId="0" hidden="1">'競争入札（工事）'!$A$1:$M$3</definedName>
    <definedName name="Z_20403D78_6CFE_421A_AF1B_AED0D39BF9E3_.wvu.PrintArea" localSheetId="1" hidden="1">'競争入札（物品役務等）'!$A$1:$M$3</definedName>
    <definedName name="Z_20403D78_6CFE_421A_AF1B_AED0D39BF9E3_.wvu.PrintArea" localSheetId="2" hidden="1">'随意契約（工事）'!$A$1:$M$3</definedName>
    <definedName name="Z_20403D78_6CFE_421A_AF1B_AED0D39BF9E3_.wvu.PrintArea" localSheetId="3" hidden="1">'随意契約（物品役務等）'!$1:$3</definedName>
    <definedName name="Z_20403D78_6CFE_421A_AF1B_AED0D39BF9E3_.wvu.PrintTitles" localSheetId="0" hidden="1">'競争入札（工事）'!$1:$2</definedName>
    <definedName name="Z_20403D78_6CFE_421A_AF1B_AED0D39BF9E3_.wvu.PrintTitles" localSheetId="1" hidden="1">'競争入札（物品役務等）'!$1:$3</definedName>
    <definedName name="Z_20403D78_6CFE_421A_AF1B_AED0D39BF9E3_.wvu.PrintTitles" localSheetId="2" hidden="1">'随意契約（工事）'!$1:$3</definedName>
    <definedName name="Z_20403D78_6CFE_421A_AF1B_AED0D39BF9E3_.wvu.PrintTitles" localSheetId="3" hidden="1">'随意契約（物品役務等）'!$1:$3</definedName>
    <definedName name="Z_44BA4894_A2E1_46C4_84B1_15F1B2DBDB6F_.wvu.FilterData" localSheetId="0" hidden="1">'競争入札（工事）'!$A$2:$O$2</definedName>
    <definedName name="Z_7F8C9BB6_E2D2_4A22_AEFE_CEDA0F2A9E2D_.wvu.FilterData" localSheetId="0" hidden="1">'競争入札（工事）'!$A$2:$O$2</definedName>
    <definedName name="Z_7F8C9BB6_E2D2_4A22_AEFE_CEDA0F2A9E2D_.wvu.FilterData" localSheetId="1" hidden="1">'競争入札（物品役務等）'!$A$3:$O$3</definedName>
    <definedName name="Z_7F8C9BB6_E2D2_4A22_AEFE_CEDA0F2A9E2D_.wvu.FilterData" localSheetId="2" hidden="1">'随意契約（工事）'!$A$2:$O$2</definedName>
    <definedName name="Z_7F8C9BB6_E2D2_4A22_AEFE_CEDA0F2A9E2D_.wvu.FilterData" localSheetId="3" hidden="1">'随意契約（物品役務等）'!$A$3:$N$3</definedName>
    <definedName name="Z_7F8C9BB6_E2D2_4A22_AEFE_CEDA0F2A9E2D_.wvu.PrintArea" localSheetId="0" hidden="1">'競争入札（工事）'!$A$1:$M$3</definedName>
    <definedName name="Z_7F8C9BB6_E2D2_4A22_AEFE_CEDA0F2A9E2D_.wvu.PrintArea" localSheetId="1" hidden="1">'競争入札（物品役務等）'!$A$1:$M$71</definedName>
    <definedName name="Z_7F8C9BB6_E2D2_4A22_AEFE_CEDA0F2A9E2D_.wvu.PrintArea" localSheetId="2" hidden="1">'随意契約（工事）'!$A$1:$M$3</definedName>
    <definedName name="Z_7F8C9BB6_E2D2_4A22_AEFE_CEDA0F2A9E2D_.wvu.PrintArea" localSheetId="3" hidden="1">'随意契約（物品役務等）'!$A$1:$M$3</definedName>
    <definedName name="Z_7F8C9BB6_E2D2_4A22_AEFE_CEDA0F2A9E2D_.wvu.PrintTitles" localSheetId="0" hidden="1">'競争入札（工事）'!$1:$2</definedName>
    <definedName name="Z_7F8C9BB6_E2D2_4A22_AEFE_CEDA0F2A9E2D_.wvu.PrintTitles" localSheetId="1" hidden="1">'競争入札（物品役務等）'!$1:$3</definedName>
    <definedName name="Z_7F8C9BB6_E2D2_4A22_AEFE_CEDA0F2A9E2D_.wvu.PrintTitles" localSheetId="2" hidden="1">'随意契約（工事）'!$1:$3</definedName>
    <definedName name="Z_7F8C9BB6_E2D2_4A22_AEFE_CEDA0F2A9E2D_.wvu.PrintTitles" localSheetId="3" hidden="1">'随意契約（物品役務等）'!$1:$3</definedName>
    <definedName name="Z_93EC879D_E4B5_45C9_B6F5_C0A679704828_.wvu.FilterData" localSheetId="0" hidden="1">'競争入札（工事）'!$A$2:$O$2</definedName>
    <definedName name="Z_93EC879D_E4B5_45C9_B6F5_C0A679704828_.wvu.FilterData" localSheetId="1" hidden="1">'競争入札（物品役務等）'!$A$3:$O$3</definedName>
    <definedName name="Z_93EC879D_E4B5_45C9_B6F5_C0A679704828_.wvu.FilterData" localSheetId="2" hidden="1">'随意契約（工事）'!$A$2:$O$2</definedName>
    <definedName name="Z_93EC879D_E4B5_45C9_B6F5_C0A679704828_.wvu.FilterData" localSheetId="3" hidden="1">'随意契約（物品役務等）'!$A$3:$N$3</definedName>
    <definedName name="Z_93EC879D_E4B5_45C9_B6F5_C0A679704828_.wvu.PrintArea" localSheetId="0" hidden="1">'競争入札（工事）'!$A$1:$M$3</definedName>
    <definedName name="Z_93EC879D_E4B5_45C9_B6F5_C0A679704828_.wvu.PrintArea" localSheetId="1" hidden="1">'競争入札（物品役務等）'!$A$1:$M$58</definedName>
    <definedName name="Z_93EC879D_E4B5_45C9_B6F5_C0A679704828_.wvu.PrintArea" localSheetId="2" hidden="1">'随意契約（工事）'!$A$1:$M$3</definedName>
    <definedName name="Z_93EC879D_E4B5_45C9_B6F5_C0A679704828_.wvu.PrintArea" localSheetId="3" hidden="1">'随意契約（物品役務等）'!$A$1:$M$3</definedName>
    <definedName name="Z_93EC879D_E4B5_45C9_B6F5_C0A679704828_.wvu.PrintTitles" localSheetId="0" hidden="1">'競争入札（工事）'!$1:$2</definedName>
    <definedName name="Z_93EC879D_E4B5_45C9_B6F5_C0A679704828_.wvu.PrintTitles" localSheetId="1" hidden="1">'競争入札（物品役務等）'!$1:$3</definedName>
    <definedName name="Z_93EC879D_E4B5_45C9_B6F5_C0A679704828_.wvu.PrintTitles" localSheetId="2" hidden="1">'随意契約（工事）'!$1:$3</definedName>
    <definedName name="Z_93EC879D_E4B5_45C9_B6F5_C0A679704828_.wvu.PrintTitles" localSheetId="3" hidden="1">'随意契約（物品役務等）'!$1:$3</definedName>
    <definedName name="Z_AD0086AA_D478_440A_B598_54FCA93FDB3B_.wvu.FilterData" localSheetId="0" hidden="1">'競争入札（工事）'!$A$2:$O$2</definedName>
    <definedName name="Z_AD0086AA_D478_440A_B598_54FCA93FDB3B_.wvu.FilterData" localSheetId="1" hidden="1">'競争入札（物品役務等）'!$A$3:$O$3</definedName>
    <definedName name="Z_AD0086AA_D478_440A_B598_54FCA93FDB3B_.wvu.FilterData" localSheetId="2" hidden="1">'随意契約（工事）'!$A$2:$O$2</definedName>
    <definedName name="Z_AD0086AA_D478_440A_B598_54FCA93FDB3B_.wvu.FilterData" localSheetId="3" hidden="1">'随意契約（物品役務等）'!$A$3:$N$3</definedName>
    <definedName name="Z_AD0086AA_D478_440A_B598_54FCA93FDB3B_.wvu.PrintArea" localSheetId="0" hidden="1">'競争入札（工事）'!$A$1:$M$3</definedName>
    <definedName name="Z_AD0086AA_D478_440A_B598_54FCA93FDB3B_.wvu.PrintArea" localSheetId="1" hidden="1">'競争入札（物品役務等）'!$A$1:$M$77</definedName>
    <definedName name="Z_AD0086AA_D478_440A_B598_54FCA93FDB3B_.wvu.PrintArea" localSheetId="2" hidden="1">'随意契約（工事）'!$A$1:$M$3</definedName>
    <definedName name="Z_AD0086AA_D478_440A_B598_54FCA93FDB3B_.wvu.PrintArea" localSheetId="3" hidden="1">'随意契約（物品役務等）'!$A$1:$M$3</definedName>
    <definedName name="Z_AD0086AA_D478_440A_B598_54FCA93FDB3B_.wvu.PrintTitles" localSheetId="0" hidden="1">'競争入札（工事）'!$1:$2</definedName>
    <definedName name="Z_AD0086AA_D478_440A_B598_54FCA93FDB3B_.wvu.PrintTitles" localSheetId="1" hidden="1">'競争入札（物品役務等）'!$1:$3</definedName>
    <definedName name="Z_AD0086AA_D478_440A_B598_54FCA93FDB3B_.wvu.PrintTitles" localSheetId="2" hidden="1">'随意契約（工事）'!$1:$3</definedName>
    <definedName name="Z_AD0086AA_D478_440A_B598_54FCA93FDB3B_.wvu.PrintTitles" localSheetId="3" hidden="1">'随意契約（物品役務等）'!$1:$3</definedName>
    <definedName name="Z_D3D8A61F_CD9C_4589_80A3_C06E9458EAAB_.wvu.FilterData" localSheetId="0" hidden="1">'競争入札（工事）'!$A$2:$O$2</definedName>
    <definedName name="Z_D3D8A61F_CD9C_4589_80A3_C06E9458EAAB_.wvu.FilterData" localSheetId="1" hidden="1">'競争入札（物品役務等）'!$A$3:$O$3</definedName>
    <definedName name="Z_D3D8A61F_CD9C_4589_80A3_C06E9458EAAB_.wvu.FilterData" localSheetId="2" hidden="1">'随意契約（工事）'!$A$2:$O$2</definedName>
    <definedName name="Z_D3D8A61F_CD9C_4589_80A3_C06E9458EAAB_.wvu.FilterData" localSheetId="3" hidden="1">'随意契約（物品役務等）'!$A$3:$N$3</definedName>
    <definedName name="Z_D3D8A61F_CD9C_4589_80A3_C06E9458EAAB_.wvu.PrintArea" localSheetId="0" hidden="1">'競争入札（工事）'!$A$1:$M$3</definedName>
    <definedName name="Z_D3D8A61F_CD9C_4589_80A3_C06E9458EAAB_.wvu.PrintArea" localSheetId="1" hidden="1">'競争入札（物品役務等）'!$A$1:$M$77</definedName>
    <definedName name="Z_D3D8A61F_CD9C_4589_80A3_C06E9458EAAB_.wvu.PrintArea" localSheetId="2" hidden="1">'随意契約（工事）'!$A$1:$M$3</definedName>
    <definedName name="Z_D3D8A61F_CD9C_4589_80A3_C06E9458EAAB_.wvu.PrintArea" localSheetId="3" hidden="1">'随意契約（物品役務等）'!$A$1:$M$3</definedName>
    <definedName name="Z_D3D8A61F_CD9C_4589_80A3_C06E9458EAAB_.wvu.PrintTitles" localSheetId="0" hidden="1">'競争入札（工事）'!$1:$2</definedName>
    <definedName name="Z_D3D8A61F_CD9C_4589_80A3_C06E9458EAAB_.wvu.PrintTitles" localSheetId="1" hidden="1">'競争入札（物品役務等）'!$1:$3</definedName>
    <definedName name="Z_D3D8A61F_CD9C_4589_80A3_C06E9458EAAB_.wvu.PrintTitles" localSheetId="2" hidden="1">'随意契約（工事）'!$1:$3</definedName>
    <definedName name="Z_D3D8A61F_CD9C_4589_80A3_C06E9458EAAB_.wvu.PrintTitles" localSheetId="3" hidden="1">'随意契約（物品役務等）'!$1:$3</definedName>
    <definedName name="Z_F2D506A0_4268_40C3_9188_FF1CBCC118A1_.wvu.FilterData" localSheetId="1" hidden="1">'競争入札（物品役務等）'!$A$3:$O$3</definedName>
    <definedName name="Z_F2D506A0_4268_40C3_9188_FF1CBCC118A1_.wvu.FilterData" localSheetId="3" hidden="1">'随意契約（物品役務等）'!$A$3:$N$3</definedName>
    <definedName name="Z_F65554E7_7F1F_48AF_8AF2_A8F833F9648F_.wvu.FilterData" localSheetId="0" hidden="1">'競争入札（工事）'!$A$2:$O$2</definedName>
    <definedName name="Z_F65554E7_7F1F_48AF_8AF2_A8F833F9648F_.wvu.FilterData" localSheetId="3" hidden="1">'随意契約（物品役務等）'!$A$3:$N$3</definedName>
  </definedNames>
  <calcPr calcId="191029"/>
  <customWorkbookViews>
    <customWorkbookView name="SSDT0040 - 個人用ビュー" guid="{AD0086AA-D478-440A-B598-54FCA93FDB3B}" mergeInterval="0" personalView="1" xWindow="66" yWindow="66" windowWidth="889" windowHeight="960" tabRatio="673" activeSheetId="1"/>
    <customWorkbookView name="SSDT0318 - 個人用ビュー" guid="{7F8C9BB6-E2D2-4A22-AEFE-CEDA0F2A9E2D}" mergeInterval="0" personalView="1" maximized="1" xWindow="-8" yWindow="-8" windowWidth="1936" windowHeight="1048" tabRatio="673" activeSheetId="2"/>
    <customWorkbookView name="SSDT0002 - 個人用ビュー" guid="{93EC879D-E4B5-45C9-B6F5-C0A679704828}" mergeInterval="0" personalView="1" maximized="1" xWindow="-8" yWindow="-8" windowWidth="1936" windowHeight="1048" tabRatio="673" activeSheetId="1"/>
    <customWorkbookView name="Windows ユーザー - 個人用ビュー" guid="{20403D78-6CFE-421A-AF1B-AED0D39BF9E3}" mergeInterval="0" personalView="1" maximized="1" xWindow="-8" yWindow="-8" windowWidth="1382" windowHeight="744" tabRatio="673" activeSheetId="2"/>
    <customWorkbookView name="NNH - 個人用ビュー" guid="{0F535B21-7B33-4D48-AA14-EBF1308D24FD}" mergeInterval="0" personalView="1" maximized="1" xWindow="-8" yWindow="-8" windowWidth="1936" windowHeight="1056" tabRatio="673" activeSheetId="4"/>
    <customWorkbookView name="SSDT0314 - 個人用ビュー" guid="{D3D8A61F-CD9C-4589-80A3-C06E9458EAAB}" mergeInterval="0" personalView="1" maximized="1" xWindow="-8" yWindow="-8" windowWidth="1936" windowHeight="1048" tabRatio="67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1" l="1"/>
  <c r="M8" i="1"/>
  <c r="G57" i="2"/>
  <c r="M7" i="1"/>
  <c r="M6" i="1" l="1"/>
  <c r="M5" i="1" l="1"/>
  <c r="M30" i="2" l="1"/>
  <c r="M16" i="2" l="1"/>
  <c r="M4" i="1" l="1"/>
  <c r="G19" i="2" l="1"/>
  <c r="G18" i="2"/>
  <c r="M1" i="2" l="1"/>
  <c r="M74" i="2" s="1"/>
  <c r="M72" i="2" l="1"/>
  <c r="M73" i="2"/>
  <c r="M70" i="2"/>
  <c r="M71" i="2"/>
  <c r="M69" i="2"/>
  <c r="M68" i="2"/>
  <c r="M64" i="2"/>
  <c r="M67" i="2"/>
  <c r="M66" i="2"/>
  <c r="M65" i="2"/>
  <c r="M63" i="2"/>
  <c r="M62" i="2"/>
  <c r="M61" i="2"/>
  <c r="M59" i="2"/>
  <c r="M58" i="2"/>
  <c r="M60" i="2"/>
  <c r="M56" i="2"/>
  <c r="M57" i="2"/>
  <c r="M54" i="2"/>
  <c r="M55" i="2"/>
  <c r="M52" i="2"/>
  <c r="M53" i="2"/>
  <c r="M50" i="2"/>
  <c r="M51" i="2"/>
  <c r="M48" i="2"/>
  <c r="M49" i="2"/>
  <c r="M46" i="2"/>
  <c r="M47" i="2"/>
  <c r="M45" i="2"/>
  <c r="M43" i="2"/>
  <c r="M44" i="2"/>
  <c r="M41" i="2"/>
  <c r="M42" i="2"/>
  <c r="M40" i="2"/>
  <c r="M39" i="2"/>
  <c r="M38" i="2"/>
  <c r="M33" i="2"/>
  <c r="M32" i="2"/>
  <c r="M31" i="2"/>
  <c r="M36" i="2"/>
  <c r="M37" i="2"/>
  <c r="M35" i="2"/>
  <c r="M29" i="2"/>
  <c r="M34" i="2"/>
  <c r="M28" i="2"/>
  <c r="M27" i="2"/>
  <c r="M23" i="2"/>
  <c r="M26" i="2"/>
  <c r="M24" i="2"/>
  <c r="M25" i="2"/>
  <c r="M22" i="2"/>
  <c r="M13" i="2"/>
  <c r="M20" i="2"/>
  <c r="M19" i="2"/>
  <c r="M18" i="2"/>
  <c r="M21" i="2"/>
  <c r="M10" i="2"/>
  <c r="M17" i="2"/>
  <c r="M14" i="2"/>
  <c r="M9" i="2"/>
  <c r="M15" i="2"/>
  <c r="M4" i="2"/>
  <c r="M12" i="2"/>
  <c r="M11" i="2"/>
  <c r="M5" i="2"/>
  <c r="M6" i="2"/>
  <c r="M8" i="2"/>
  <c r="M7" i="2"/>
  <c r="M1" i="4" l="1"/>
  <c r="M25" i="4" s="1"/>
  <c r="M1" i="3"/>
  <c r="M23" i="4" l="1"/>
  <c r="M24" i="4"/>
  <c r="M21" i="4"/>
  <c r="M22" i="4"/>
  <c r="M19" i="4"/>
  <c r="M20" i="4"/>
  <c r="M18" i="4"/>
  <c r="M14" i="4"/>
  <c r="M16" i="4"/>
  <c r="M17" i="4"/>
  <c r="M12" i="4"/>
  <c r="M13" i="4"/>
  <c r="M10" i="4"/>
  <c r="M11" i="4"/>
  <c r="M15" i="4"/>
  <c r="M9" i="4"/>
  <c r="M8" i="4"/>
  <c r="M6" i="4"/>
  <c r="M7" i="4"/>
  <c r="M4" i="3"/>
  <c r="M5" i="4"/>
  <c r="M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NNH</author>
  </authors>
  <commentList>
    <comment ref="G26" authorId="0" guid="{2DD38E97-1406-4430-9DF5-4D7ECB69025E}" shapeId="0" xr:uid="{00000000-0006-0000-0100-000001000000}">
      <text>
        <r>
          <rPr>
            <b/>
            <sz val="9"/>
            <color indexed="81"/>
            <rFont val="MS P ゴシック"/>
            <family val="3"/>
            <charset val="128"/>
          </rPr>
          <t xml:space="preserve">1時間　2,200円（税込）
</t>
        </r>
      </text>
    </comment>
    <comment ref="G60" authorId="0" guid="{0EB17B25-E48A-4752-AB52-4E33F8BB7B12}" shapeId="0" xr:uid="{415E886A-1B94-4CB2-8CE2-07251C123335}">
      <text>
        <r>
          <rPr>
            <b/>
            <sz val="9"/>
            <color indexed="81"/>
            <rFont val="MS P ゴシック"/>
            <family val="3"/>
            <charset val="128"/>
          </rPr>
          <t xml:space="preserve">1時間　2,420円（税込）
</t>
        </r>
      </text>
    </comment>
  </commentList>
</comments>
</file>

<file path=xl/sharedStrings.xml><?xml version="1.0" encoding="utf-8"?>
<sst xmlns="http://schemas.openxmlformats.org/spreadsheetml/2006/main" count="636" uniqueCount="176">
  <si>
    <t>契約を締結した日</t>
    <rPh sb="0" eb="2">
      <t>ケイヤク</t>
    </rPh>
    <rPh sb="3" eb="5">
      <t>テイケツ</t>
    </rPh>
    <rPh sb="7" eb="8">
      <t>ヒ</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</si>
  <si>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</si>
  <si>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</si>
  <si>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</si>
  <si>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一般競争入札</t>
  </si>
  <si>
    <t>契約事務取扱細則第26条の2に基づく競争入札に係る情報の公表（工事）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</si>
  <si>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契約事務取扱細則第26条の2に基づく競争入札に係る情報の公表（物品役務等）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</si>
  <si>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契約事務取扱細則第26条の2に基づく随意契約に係る情報の公表（工事）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</si>
  <si>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契約事務取扱細則第26条の2に基づく随意契約に係る情報の公表（物品役務等）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</si>
  <si>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経理責任者の
氏名、名称及び所在地</t>
    <rPh sb="0" eb="2">
      <t>ケイリ</t>
    </rPh>
    <rPh sb="2" eb="5">
      <t>セキニンシャ</t>
    </rPh>
    <rPh sb="7" eb="9">
      <t>シメイ</t>
    </rPh>
    <rPh sb="10" eb="12">
      <t>メイショウ</t>
    </rPh>
    <rPh sb="12" eb="13">
      <t>オヨ</t>
    </rPh>
    <rPh sb="14" eb="17">
      <t>ショザイチ</t>
    </rPh>
    <phoneticPr fontId="2"/>
  </si>
  <si>
    <t>※ 締結日の翌日より1年間公表</t>
    <rPh sb="2" eb="4">
      <t>テイケツ</t>
    </rPh>
    <rPh sb="4" eb="5">
      <t>ニチ</t>
    </rPh>
    <rPh sb="6" eb="8">
      <t>ヨクジツ</t>
    </rPh>
    <rPh sb="11" eb="13">
      <t>ネンカン</t>
    </rPh>
    <rPh sb="13" eb="15">
      <t>コウヒョウ</t>
    </rPh>
    <phoneticPr fontId="2"/>
  </si>
  <si>
    <t>公表基準日 ：</t>
    <rPh sb="0" eb="2">
      <t>コウヒョウ</t>
    </rPh>
    <rPh sb="2" eb="4">
      <t>キジュン</t>
    </rPh>
    <rPh sb="4" eb="5">
      <t>ヒ</t>
    </rPh>
    <phoneticPr fontId="2"/>
  </si>
  <si>
    <t>経過
日数</t>
    <rPh sb="0" eb="2">
      <t>ケイカ</t>
    </rPh>
    <rPh sb="3" eb="5">
      <t>ニッスウ</t>
    </rPh>
    <phoneticPr fontId="2"/>
  </si>
  <si>
    <t>公益法人の区分</t>
    <rPh sb="0" eb="2">
      <t>コウエキ</t>
    </rPh>
    <rPh sb="2" eb="4">
      <t>ホウジン</t>
    </rPh>
    <rPh sb="5" eb="7">
      <t>クブン</t>
    </rPh>
    <phoneticPr fontId="2"/>
  </si>
  <si>
    <t>国所管、都道府県所管の区分</t>
    <rPh sb="0" eb="1">
      <t>クニ</t>
    </rPh>
    <rPh sb="1" eb="3">
      <t>ショカン</t>
    </rPh>
    <rPh sb="4" eb="6">
      <t>トドウ</t>
    </rPh>
    <rPh sb="6" eb="8">
      <t>フケン</t>
    </rPh>
    <rPh sb="8" eb="10">
      <t>ショカン</t>
    </rPh>
    <rPh sb="11" eb="13">
      <t>クブン</t>
    </rPh>
    <phoneticPr fontId="2"/>
  </si>
  <si>
    <t>応札・応募者数</t>
    <rPh sb="0" eb="2">
      <t>オウサツ</t>
    </rPh>
    <rPh sb="3" eb="6">
      <t>オウボシャ</t>
    </rPh>
    <rPh sb="6" eb="7">
      <t>スウ</t>
    </rPh>
    <phoneticPr fontId="2"/>
  </si>
  <si>
    <t>公益法人の区分場合</t>
    <rPh sb="0" eb="2">
      <t>コウエキ</t>
    </rPh>
    <rPh sb="2" eb="4">
      <t>ホウジン</t>
    </rPh>
    <rPh sb="5" eb="7">
      <t>クブン</t>
    </rPh>
    <rPh sb="7" eb="9">
      <t>バアイ</t>
    </rPh>
    <phoneticPr fontId="2"/>
  </si>
  <si>
    <t>備考</t>
    <rPh sb="0" eb="2">
      <t>ビコウ</t>
    </rPh>
    <phoneticPr fontId="2"/>
  </si>
  <si>
    <t>契約金額
（円）</t>
    <rPh sb="0" eb="2">
      <t>ケイヤク</t>
    </rPh>
    <rPh sb="2" eb="4">
      <t>キンガク</t>
    </rPh>
    <rPh sb="6" eb="7">
      <t>エン</t>
    </rPh>
    <phoneticPr fontId="2"/>
  </si>
  <si>
    <t>予定価格
（円）</t>
    <rPh sb="0" eb="2">
      <t>ヨテイ</t>
    </rPh>
    <rPh sb="2" eb="4">
      <t>カカク</t>
    </rPh>
    <rPh sb="6" eb="7">
      <t>エン</t>
    </rPh>
    <phoneticPr fontId="2"/>
  </si>
  <si>
    <t>落札率
（％）</t>
    <rPh sb="0" eb="2">
      <t>ラクサツ</t>
    </rPh>
    <rPh sb="2" eb="3">
      <t>リツ</t>
    </rPh>
    <phoneticPr fontId="2"/>
  </si>
  <si>
    <t>-</t>
  </si>
  <si>
    <t>〒874-0840
大分県別府市大字鶴見4548番地
独立行政法人国立病院機構
西別府病院
院長　後藤　一也</t>
  </si>
  <si>
    <t>会計規程第52条第4項
（組み込みソフトウェア等製造者の独自性が認められる医療機器であり、他の業者に保守・修理を行わせると作動品質面で医療安全上のリスクが見込まれるため）</t>
  </si>
  <si>
    <t>大分県大分市萩原4丁目7-5　　　　　　　　　　　　　　　　　　　　　　　　　株式会社正晃</t>
    <rPh sb="39" eb="41">
      <t>カブシキ</t>
    </rPh>
    <rPh sb="41" eb="43">
      <t>カイシャ</t>
    </rPh>
    <rPh sb="43" eb="45">
      <t>セイコウ</t>
    </rPh>
    <phoneticPr fontId="2"/>
  </si>
  <si>
    <t>一般競争入札</t>
    <rPh sb="0" eb="2">
      <t>イッパン</t>
    </rPh>
    <rPh sb="2" eb="4">
      <t>キョウソウ</t>
    </rPh>
    <rPh sb="4" eb="6">
      <t>ニュウサツ</t>
    </rPh>
    <phoneticPr fontId="2"/>
  </si>
  <si>
    <t>大分県大分市荻原4丁目7-5　　　　　　　　　　　　　　　　　　　　　　　　　　　正晃株式会社　大分営業所</t>
    <rPh sb="0" eb="3">
      <t>オオイタケン</t>
    </rPh>
    <rPh sb="3" eb="6">
      <t>オオイタシ</t>
    </rPh>
    <rPh sb="6" eb="8">
      <t>オギワラ</t>
    </rPh>
    <rPh sb="9" eb="11">
      <t>チョウメ</t>
    </rPh>
    <rPh sb="41" eb="43">
      <t>セイコウ</t>
    </rPh>
    <rPh sb="43" eb="47">
      <t>カブシキガイシャ</t>
    </rPh>
    <rPh sb="48" eb="50">
      <t>ダイブ</t>
    </rPh>
    <rPh sb="50" eb="53">
      <t>エイギョウショ</t>
    </rPh>
    <phoneticPr fontId="2"/>
  </si>
  <si>
    <t>大分県大分市新町14番8号
株式会社翔薬　大分営業部</t>
    <rPh sb="0" eb="3">
      <t>オオイタケン</t>
    </rPh>
    <rPh sb="3" eb="6">
      <t>オオイタシ</t>
    </rPh>
    <rPh sb="6" eb="8">
      <t>シンマチ</t>
    </rPh>
    <rPh sb="10" eb="11">
      <t>バン</t>
    </rPh>
    <rPh sb="12" eb="13">
      <t>ゴウ</t>
    </rPh>
    <rPh sb="14" eb="18">
      <t>カブシキガイシャ</t>
    </rPh>
    <rPh sb="18" eb="20">
      <t>ショウヤク</t>
    </rPh>
    <rPh sb="21" eb="23">
      <t>オオイタ</t>
    </rPh>
    <rPh sb="23" eb="26">
      <t>エイギョウブ</t>
    </rPh>
    <phoneticPr fontId="0"/>
  </si>
  <si>
    <t>会計規程第52条第4項
（閣議決定により契約の相手方が特定されているため）</t>
  </si>
  <si>
    <t>X線透視撮影装置保守契約</t>
    <rPh sb="1" eb="2">
      <t>セン</t>
    </rPh>
    <rPh sb="2" eb="4">
      <t>トウシ</t>
    </rPh>
    <rPh sb="4" eb="6">
      <t>サツエイ</t>
    </rPh>
    <rPh sb="6" eb="8">
      <t>ソウチ</t>
    </rPh>
    <rPh sb="8" eb="10">
      <t>ホシュ</t>
    </rPh>
    <rPh sb="10" eb="12">
      <t>ケイヤク</t>
    </rPh>
    <phoneticPr fontId="2"/>
  </si>
  <si>
    <t>大分県大分市都町1丁目1番23号
キャノンメディカルシステムズ株式会社　大分支店</t>
    <rPh sb="0" eb="3">
      <t>オオイタケン</t>
    </rPh>
    <rPh sb="3" eb="6">
      <t>オオイタシ</t>
    </rPh>
    <rPh sb="6" eb="8">
      <t>ミヤコチョウ</t>
    </rPh>
    <rPh sb="9" eb="11">
      <t>チョウメ</t>
    </rPh>
    <rPh sb="12" eb="13">
      <t>バン</t>
    </rPh>
    <rPh sb="15" eb="16">
      <t>ゴウ</t>
    </rPh>
    <rPh sb="31" eb="35">
      <t>カブシキガイシャ</t>
    </rPh>
    <rPh sb="36" eb="38">
      <t>オオイタ</t>
    </rPh>
    <rPh sb="38" eb="40">
      <t>シテン</t>
    </rPh>
    <phoneticPr fontId="0"/>
  </si>
  <si>
    <t>会計規程第52条第4項
（緊急の必要により競争に付する必要がない場合）</t>
    <rPh sb="13" eb="15">
      <t>キンキュウ</t>
    </rPh>
    <rPh sb="16" eb="18">
      <t>ヒツヨウ</t>
    </rPh>
    <rPh sb="21" eb="23">
      <t>キョウソウ</t>
    </rPh>
    <rPh sb="24" eb="25">
      <t>フ</t>
    </rPh>
    <rPh sb="27" eb="29">
      <t>ヒツヨウ</t>
    </rPh>
    <rPh sb="32" eb="34">
      <t>バアイ</t>
    </rPh>
    <phoneticPr fontId="2"/>
  </si>
  <si>
    <t>〒874-0840
大分県別府市大字鶴見4549番地
独立行政法人国立病院機構
西別府病院
院長　後藤　一也</t>
  </si>
  <si>
    <t>人工呼吸器定期メンテナンス契約（6台）</t>
    <rPh sb="0" eb="7">
      <t>ジンコウコキュウキテイキ</t>
    </rPh>
    <rPh sb="13" eb="15">
      <t>ケイヤク</t>
    </rPh>
    <rPh sb="17" eb="18">
      <t>ダイ</t>
    </rPh>
    <phoneticPr fontId="2"/>
  </si>
  <si>
    <t>大分県大分市大字下郡3667番　
株式会社キシヤ　大分営業所</t>
    <rPh sb="0" eb="3">
      <t>オオイタケン</t>
    </rPh>
    <rPh sb="3" eb="6">
      <t>オオイタシ</t>
    </rPh>
    <rPh sb="6" eb="8">
      <t>オオアザ</t>
    </rPh>
    <rPh sb="8" eb="10">
      <t>シモゴオリ</t>
    </rPh>
    <rPh sb="14" eb="15">
      <t>バン</t>
    </rPh>
    <rPh sb="17" eb="21">
      <t>カブシキガイシャ</t>
    </rPh>
    <rPh sb="25" eb="27">
      <t>ダイブ</t>
    </rPh>
    <rPh sb="27" eb="30">
      <t>エイギョウショ</t>
    </rPh>
    <phoneticPr fontId="2"/>
  </si>
  <si>
    <t>薬袋発行機2式</t>
    <rPh sb="0" eb="2">
      <t>ヤクタイ</t>
    </rPh>
    <rPh sb="2" eb="5">
      <t>ハッコウキ</t>
    </rPh>
    <rPh sb="6" eb="7">
      <t>シキ</t>
    </rPh>
    <phoneticPr fontId="2"/>
  </si>
  <si>
    <t>〒874-0840
大分県別府市大字鶴見4550番地
独立行政法人国立病院機構
西別府病院
院長　後藤　一也</t>
  </si>
  <si>
    <t>全自動尿分析、尿中有形分析システム一式</t>
    <rPh sb="0" eb="6">
      <t>ゼンジドウニョウブンセキ</t>
    </rPh>
    <rPh sb="7" eb="8">
      <t>ニョウ</t>
    </rPh>
    <rPh sb="8" eb="19">
      <t>チュウユウケイブンセキシステムイッシキ</t>
    </rPh>
    <phoneticPr fontId="2"/>
  </si>
  <si>
    <t>解析付心電計一式</t>
    <rPh sb="0" eb="8">
      <t>カイセキツキシンデンケイイッシキ</t>
    </rPh>
    <phoneticPr fontId="2"/>
  </si>
  <si>
    <t>グリコヘモグロビン測定装置一式</t>
    <rPh sb="9" eb="15">
      <t>ソクテイソウチイッシキ</t>
    </rPh>
    <phoneticPr fontId="2"/>
  </si>
  <si>
    <t>オサダSTリルクス</t>
    <phoneticPr fontId="2"/>
  </si>
  <si>
    <t>大分市賀来北1丁目17番7号
フォルディ株式会社</t>
    <rPh sb="0" eb="3">
      <t>オオイタシ</t>
    </rPh>
    <rPh sb="3" eb="5">
      <t>カク</t>
    </rPh>
    <rPh sb="5" eb="6">
      <t>キタ</t>
    </rPh>
    <rPh sb="7" eb="9">
      <t>チョウメ</t>
    </rPh>
    <rPh sb="11" eb="12">
      <t>バン</t>
    </rPh>
    <rPh sb="13" eb="14">
      <t>ゴウ</t>
    </rPh>
    <rPh sb="20" eb="24">
      <t>カブシキガイシャ</t>
    </rPh>
    <phoneticPr fontId="2"/>
  </si>
  <si>
    <t>電動シャワートローリー</t>
    <rPh sb="0" eb="2">
      <t>デンドウ</t>
    </rPh>
    <phoneticPr fontId="2"/>
  </si>
  <si>
    <t>会計規程第52条第５項
（少額随契）</t>
    <rPh sb="13" eb="15">
      <t>ショウガク</t>
    </rPh>
    <rPh sb="15" eb="17">
      <t>ズイケイ</t>
    </rPh>
    <phoneticPr fontId="2"/>
  </si>
  <si>
    <t>医薬品単価契約</t>
    <rPh sb="0" eb="3">
      <t>イヤクヒン</t>
    </rPh>
    <rPh sb="3" eb="5">
      <t>タンカ</t>
    </rPh>
    <rPh sb="5" eb="7">
      <t>ケイヤク</t>
    </rPh>
    <phoneticPr fontId="2"/>
  </si>
  <si>
    <t>福岡市東区香椎浜ふ頭２丁目５番１号
株式会社　アトル</t>
    <rPh sb="0" eb="3">
      <t>フクオカシ</t>
    </rPh>
    <rPh sb="3" eb="5">
      <t>ヒガシク</t>
    </rPh>
    <rPh sb="5" eb="7">
      <t>カシイ</t>
    </rPh>
    <rPh sb="7" eb="8">
      <t>ハマ</t>
    </rPh>
    <rPh sb="9" eb="10">
      <t>トウ</t>
    </rPh>
    <rPh sb="11" eb="13">
      <t>チョウメ</t>
    </rPh>
    <rPh sb="14" eb="15">
      <t>バン</t>
    </rPh>
    <rPh sb="16" eb="17">
      <t>ゴウ</t>
    </rPh>
    <rPh sb="18" eb="22">
      <t>カブシキガイシャ</t>
    </rPh>
    <phoneticPr fontId="2"/>
  </si>
  <si>
    <t>コンプレッサー一式</t>
    <rPh sb="7" eb="9">
      <t>イッシキ</t>
    </rPh>
    <phoneticPr fontId="2"/>
  </si>
  <si>
    <t>セントラルモニター等単価契約</t>
    <rPh sb="9" eb="14">
      <t>トウタンカケイヤク</t>
    </rPh>
    <phoneticPr fontId="2"/>
  </si>
  <si>
    <t>介護リフト等単価契約</t>
    <rPh sb="0" eb="2">
      <t>カイゴ</t>
    </rPh>
    <rPh sb="5" eb="10">
      <t>トウタンカケイヤク</t>
    </rPh>
    <phoneticPr fontId="2"/>
  </si>
  <si>
    <t>機械浴槽一式</t>
    <rPh sb="0" eb="6">
      <t>キカイヨクソウイッシキ</t>
    </rPh>
    <phoneticPr fontId="2"/>
  </si>
  <si>
    <t>令和6年度検査試薬単価契約</t>
    <rPh sb="0" eb="2">
      <t>レイワ</t>
    </rPh>
    <rPh sb="3" eb="5">
      <t>ネンド</t>
    </rPh>
    <rPh sb="5" eb="7">
      <t>ケンサ</t>
    </rPh>
    <rPh sb="7" eb="9">
      <t>シヤク</t>
    </rPh>
    <rPh sb="9" eb="11">
      <t>タンカ</t>
    </rPh>
    <rPh sb="11" eb="13">
      <t>ケイヤク</t>
    </rPh>
    <phoneticPr fontId="2"/>
  </si>
  <si>
    <t>大分県大分市下郡３１８２－２
株式会社アトル</t>
    <phoneticPr fontId="2"/>
  </si>
  <si>
    <t>内科外来空調機器更新工事</t>
    <rPh sb="0" eb="2">
      <t>ナイカ</t>
    </rPh>
    <rPh sb="2" eb="4">
      <t>ガイライ</t>
    </rPh>
    <rPh sb="4" eb="6">
      <t>クウチョウ</t>
    </rPh>
    <rPh sb="6" eb="8">
      <t>キキ</t>
    </rPh>
    <rPh sb="8" eb="10">
      <t>コウシン</t>
    </rPh>
    <rPh sb="10" eb="12">
      <t>コウジ</t>
    </rPh>
    <phoneticPr fontId="2"/>
  </si>
  <si>
    <t>大分県大分市津守２１７番地の７
株式会社エアテック九州</t>
    <rPh sb="0" eb="3">
      <t>オオイタケン</t>
    </rPh>
    <rPh sb="3" eb="6">
      <t>オオイタシ</t>
    </rPh>
    <rPh sb="6" eb="8">
      <t>ツモリ</t>
    </rPh>
    <rPh sb="11" eb="13">
      <t>バンチ</t>
    </rPh>
    <rPh sb="16" eb="20">
      <t>カブシキガイシャ</t>
    </rPh>
    <rPh sb="25" eb="27">
      <t>キュウシュウ</t>
    </rPh>
    <phoneticPr fontId="2"/>
  </si>
  <si>
    <t>医事業務委託契約一式</t>
    <rPh sb="0" eb="10">
      <t>イジギョウムイタクケイヤクイッシキ</t>
    </rPh>
    <phoneticPr fontId="2"/>
  </si>
  <si>
    <t>東京都千代田区神田駿河台2丁目9番地
株式会社ニチイ学館　</t>
    <rPh sb="0" eb="3">
      <t>トウキョウト</t>
    </rPh>
    <rPh sb="3" eb="7">
      <t>チヨダク</t>
    </rPh>
    <rPh sb="7" eb="9">
      <t>カミタ</t>
    </rPh>
    <rPh sb="9" eb="12">
      <t>スルガダイ</t>
    </rPh>
    <rPh sb="13" eb="15">
      <t>チョウメ</t>
    </rPh>
    <rPh sb="16" eb="18">
      <t>バンチ</t>
    </rPh>
    <rPh sb="19" eb="23">
      <t>カブシキガイシャ</t>
    </rPh>
    <rPh sb="26" eb="28">
      <t>ガッカン</t>
    </rPh>
    <phoneticPr fontId="2"/>
  </si>
  <si>
    <t>総合評価方式</t>
    <rPh sb="0" eb="2">
      <t>ソウゴウ</t>
    </rPh>
    <rPh sb="2" eb="4">
      <t>ヒョウカ</t>
    </rPh>
    <rPh sb="4" eb="6">
      <t>ホウシキ</t>
    </rPh>
    <phoneticPr fontId="2"/>
  </si>
  <si>
    <t>月額141,700（税抜き）</t>
    <rPh sb="0" eb="2">
      <t>ゲツガク</t>
    </rPh>
    <rPh sb="10" eb="12">
      <t>ゼイヌ</t>
    </rPh>
    <phoneticPr fontId="2"/>
  </si>
  <si>
    <t>骨密度測定装置一式</t>
    <rPh sb="0" eb="9">
      <t>コツミツドソクテイソウチイッシキ</t>
    </rPh>
    <phoneticPr fontId="2"/>
  </si>
  <si>
    <t>大分県由布市挾間町古野字塚ノ久保１１００番地３
株式会社バイオメディカル</t>
    <rPh sb="0" eb="3">
      <t>オオイタケン</t>
    </rPh>
    <rPh sb="3" eb="6">
      <t>ユフシ</t>
    </rPh>
    <rPh sb="6" eb="8">
      <t>ハサマ</t>
    </rPh>
    <rPh sb="8" eb="9">
      <t>マチ</t>
    </rPh>
    <rPh sb="9" eb="11">
      <t>フルノ</t>
    </rPh>
    <rPh sb="11" eb="12">
      <t>ジ</t>
    </rPh>
    <rPh sb="12" eb="13">
      <t>ツカ</t>
    </rPh>
    <rPh sb="14" eb="16">
      <t>クボ</t>
    </rPh>
    <rPh sb="20" eb="22">
      <t>バンチ</t>
    </rPh>
    <rPh sb="24" eb="28">
      <t>カブシキガイシャ</t>
    </rPh>
    <phoneticPr fontId="2"/>
  </si>
  <si>
    <t>外部委託検査</t>
    <rPh sb="0" eb="2">
      <t>ガイブ</t>
    </rPh>
    <rPh sb="2" eb="4">
      <t>イタク</t>
    </rPh>
    <rPh sb="4" eb="6">
      <t>ケンサ</t>
    </rPh>
    <phoneticPr fontId="2"/>
  </si>
  <si>
    <t>大分県大分市西大道２－５－８
株式会社ビー・エム・エル　大分営業所</t>
    <rPh sb="0" eb="3">
      <t>オオイタケン</t>
    </rPh>
    <rPh sb="3" eb="6">
      <t>オオイタシ</t>
    </rPh>
    <rPh sb="6" eb="7">
      <t>ニシ</t>
    </rPh>
    <rPh sb="7" eb="9">
      <t>オオミチ</t>
    </rPh>
    <rPh sb="15" eb="19">
      <t>カブシキガイシャ</t>
    </rPh>
    <rPh sb="28" eb="30">
      <t>ダイブ</t>
    </rPh>
    <rPh sb="30" eb="33">
      <t>エイギョウショ</t>
    </rPh>
    <phoneticPr fontId="2"/>
  </si>
  <si>
    <t>東京都港区赤坂一丁目８番１号
株式会社エスアールエル</t>
    <rPh sb="0" eb="3">
      <t>トウキョウト</t>
    </rPh>
    <rPh sb="3" eb="5">
      <t>ミナトク</t>
    </rPh>
    <rPh sb="5" eb="7">
      <t>アカサカ</t>
    </rPh>
    <rPh sb="7" eb="10">
      <t>イチチョウメ</t>
    </rPh>
    <rPh sb="11" eb="12">
      <t>バン</t>
    </rPh>
    <rPh sb="13" eb="14">
      <t>ゴウ</t>
    </rPh>
    <rPh sb="15" eb="19">
      <t>カブシキガイシャ</t>
    </rPh>
    <phoneticPr fontId="2"/>
  </si>
  <si>
    <t>大分県大分市下郡３６１０－３
株式会社　メディカル一光　大分営業所</t>
    <rPh sb="0" eb="3">
      <t>オオイタケン</t>
    </rPh>
    <rPh sb="3" eb="6">
      <t>オオイタシ</t>
    </rPh>
    <rPh sb="6" eb="7">
      <t>シモ</t>
    </rPh>
    <rPh sb="7" eb="8">
      <t>コオリ</t>
    </rPh>
    <rPh sb="15" eb="19">
      <t>カブシキガイシャ</t>
    </rPh>
    <rPh sb="25" eb="27">
      <t>イッコウ</t>
    </rPh>
    <rPh sb="28" eb="30">
      <t>ダイブ</t>
    </rPh>
    <rPh sb="30" eb="33">
      <t>エイギョウショ</t>
    </rPh>
    <phoneticPr fontId="2"/>
  </si>
  <si>
    <t>会計規程第52条第4項
（閣議決定により契約の相手方が特定されているため）</t>
    <phoneticPr fontId="2"/>
  </si>
  <si>
    <t>大分県大分市原新町15番31号
九州東邦株式会社　大分営業所</t>
    <rPh sb="0" eb="3">
      <t>オオイタケン</t>
    </rPh>
    <rPh sb="3" eb="6">
      <t>オオイタシ</t>
    </rPh>
    <rPh sb="6" eb="9">
      <t>ハルシンマチ</t>
    </rPh>
    <rPh sb="11" eb="12">
      <t>バン</t>
    </rPh>
    <rPh sb="14" eb="15">
      <t>ゴウ</t>
    </rPh>
    <rPh sb="16" eb="18">
      <t>キュウシュウ</t>
    </rPh>
    <rPh sb="18" eb="20">
      <t>トウホウ</t>
    </rPh>
    <rPh sb="20" eb="24">
      <t>カブシキガイシャ</t>
    </rPh>
    <rPh sb="25" eb="27">
      <t>ダイブ</t>
    </rPh>
    <rPh sb="27" eb="30">
      <t>エイギョウショ</t>
    </rPh>
    <phoneticPr fontId="0"/>
  </si>
  <si>
    <t>ヘムライブラ皮下注１５０ｍｇ（医薬品）他1件</t>
    <rPh sb="15" eb="18">
      <t>イヤクヒン</t>
    </rPh>
    <rPh sb="19" eb="20">
      <t>ホカ</t>
    </rPh>
    <rPh sb="21" eb="22">
      <t>ケン</t>
    </rPh>
    <phoneticPr fontId="2"/>
  </si>
  <si>
    <t>エブリスディドライシロップ６０ｍｇ（医薬品）</t>
    <phoneticPr fontId="2"/>
  </si>
  <si>
    <t>医療用消耗品単価契約</t>
    <rPh sb="0" eb="3">
      <t>イリョウヨウ</t>
    </rPh>
    <rPh sb="3" eb="6">
      <t>ショウモウヒン</t>
    </rPh>
    <rPh sb="6" eb="8">
      <t>タンカ</t>
    </rPh>
    <rPh sb="8" eb="10">
      <t>ケイヤク</t>
    </rPh>
    <phoneticPr fontId="2"/>
  </si>
  <si>
    <t>福岡県福岡市東区松島１丁目４１番２１号
株式会社　キシヤ</t>
    <rPh sb="0" eb="3">
      <t>フクオカケン</t>
    </rPh>
    <rPh sb="3" eb="6">
      <t>フクオカシ</t>
    </rPh>
    <rPh sb="6" eb="8">
      <t>ヒガシク</t>
    </rPh>
    <rPh sb="8" eb="10">
      <t>マツシマ</t>
    </rPh>
    <rPh sb="11" eb="13">
      <t>チョウメ</t>
    </rPh>
    <rPh sb="15" eb="16">
      <t>バン</t>
    </rPh>
    <rPh sb="18" eb="19">
      <t>ゴウ</t>
    </rPh>
    <rPh sb="20" eb="24">
      <t>カブシキガイシャ</t>
    </rPh>
    <phoneticPr fontId="2"/>
  </si>
  <si>
    <t>Ingenia1.5T保守契約</t>
    <rPh sb="11" eb="13">
      <t>ホシュ</t>
    </rPh>
    <rPh sb="13" eb="15">
      <t>ケイヤク</t>
    </rPh>
    <phoneticPr fontId="2"/>
  </si>
  <si>
    <t>〒874-0840
大分県別府市大字鶴見4548番地
独立行政法人国立病院機構
西別府病院
院長　末延　聡一</t>
    <rPh sb="49" eb="51">
      <t>スエノブ</t>
    </rPh>
    <rPh sb="52" eb="54">
      <t>ソウイチ</t>
    </rPh>
    <phoneticPr fontId="2"/>
  </si>
  <si>
    <t>東京都港区港南二丁目13番37号
株式会社フィリップス・ジャパン</t>
    <rPh sb="0" eb="3">
      <t>トウキョウト</t>
    </rPh>
    <rPh sb="3" eb="5">
      <t>ミナトク</t>
    </rPh>
    <rPh sb="5" eb="6">
      <t>ミナト</t>
    </rPh>
    <rPh sb="6" eb="7">
      <t>ミナミ</t>
    </rPh>
    <rPh sb="7" eb="10">
      <t>ニチョウメ</t>
    </rPh>
    <rPh sb="12" eb="13">
      <t>バン</t>
    </rPh>
    <rPh sb="15" eb="16">
      <t>ゴウ</t>
    </rPh>
    <rPh sb="17" eb="21">
      <t>カブシキガイシャ</t>
    </rPh>
    <phoneticPr fontId="2"/>
  </si>
  <si>
    <t>FUJIFILM DRシステム保守委託契約</t>
    <phoneticPr fontId="2"/>
  </si>
  <si>
    <t>CT保守委託契約</t>
    <rPh sb="2" eb="4">
      <t>ホシュ</t>
    </rPh>
    <rPh sb="4" eb="6">
      <t>イタク</t>
    </rPh>
    <rPh sb="6" eb="8">
      <t>ケイヤク</t>
    </rPh>
    <phoneticPr fontId="2"/>
  </si>
  <si>
    <t>福岡市博多区博多駅前4丁目13番19号
富士フイルムメディカル株式会社　九州支社</t>
    <rPh sb="20" eb="22">
      <t>フジ</t>
    </rPh>
    <rPh sb="31" eb="33">
      <t>カブシキ</t>
    </rPh>
    <rPh sb="33" eb="35">
      <t>カイシャ</t>
    </rPh>
    <rPh sb="36" eb="38">
      <t>キュウシュウ</t>
    </rPh>
    <rPh sb="38" eb="40">
      <t>シシャ</t>
    </rPh>
    <phoneticPr fontId="2"/>
  </si>
  <si>
    <t>〒874-0840
大分県別府市大字鶴見4549番地
独立行政法人国立病院機構
西別府病院
院長　末延　聡一</t>
    <rPh sb="49" eb="51">
      <t>スエノブ</t>
    </rPh>
    <rPh sb="52" eb="54">
      <t>ソウイチ</t>
    </rPh>
    <phoneticPr fontId="2"/>
  </si>
  <si>
    <t>ノートPC（10台）単価契約</t>
    <rPh sb="8" eb="9">
      <t>ダイ</t>
    </rPh>
    <rPh sb="10" eb="12">
      <t>タンカ</t>
    </rPh>
    <rPh sb="12" eb="14">
      <t>ケイヤク</t>
    </rPh>
    <phoneticPr fontId="2"/>
  </si>
  <si>
    <t>大分県大分市三川新町２丁目３-３７
キングテック株式会社</t>
    <rPh sb="0" eb="3">
      <t>オオイタケン</t>
    </rPh>
    <rPh sb="3" eb="6">
      <t>オオイタシ</t>
    </rPh>
    <rPh sb="6" eb="7">
      <t>サン</t>
    </rPh>
    <rPh sb="7" eb="8">
      <t>カワ</t>
    </rPh>
    <rPh sb="8" eb="10">
      <t>シンマチ</t>
    </rPh>
    <rPh sb="11" eb="13">
      <t>チョウメ</t>
    </rPh>
    <rPh sb="24" eb="28">
      <t>カブシキガイシャ</t>
    </rPh>
    <phoneticPr fontId="2"/>
  </si>
  <si>
    <t>外来管理治療棟棟屋上防水工事</t>
    <rPh sb="0" eb="2">
      <t>ガイライ</t>
    </rPh>
    <rPh sb="2" eb="4">
      <t>カンリ</t>
    </rPh>
    <rPh sb="4" eb="6">
      <t>チリョウ</t>
    </rPh>
    <rPh sb="6" eb="7">
      <t>トウ</t>
    </rPh>
    <rPh sb="7" eb="8">
      <t>トウ</t>
    </rPh>
    <rPh sb="8" eb="10">
      <t>オクジョウ</t>
    </rPh>
    <rPh sb="10" eb="12">
      <t>ボウスイ</t>
    </rPh>
    <rPh sb="12" eb="14">
      <t>コウジ</t>
    </rPh>
    <phoneticPr fontId="2"/>
  </si>
  <si>
    <t>〒874-0840
大分県別府市大字鶴見4548番地
独立行政法人国立病院機構
西別府病院
院長　末延　聡一</t>
    <rPh sb="49" eb="51">
      <t>スエノブ</t>
    </rPh>
    <rPh sb="52" eb="54">
      <t>ソウイチ</t>
    </rPh>
    <phoneticPr fontId="2"/>
  </si>
  <si>
    <t>大分県別府市浜町5242番地1
アイシン株式会社</t>
    <rPh sb="3" eb="6">
      <t>ベップシ</t>
    </rPh>
    <rPh sb="6" eb="8">
      <t>ハママチ</t>
    </rPh>
    <rPh sb="12" eb="14">
      <t>バンチ</t>
    </rPh>
    <rPh sb="20" eb="24">
      <t>カブシキガイシャ</t>
    </rPh>
    <phoneticPr fontId="2"/>
  </si>
  <si>
    <t>HAL医療用下肢タイプレンタル</t>
    <rPh sb="3" eb="6">
      <t>イリョウヨウ</t>
    </rPh>
    <rPh sb="6" eb="8">
      <t>カシ</t>
    </rPh>
    <phoneticPr fontId="2"/>
  </si>
  <si>
    <t>茨城県つくば市学園南二丁目2番地1
CYBERDYNE株式会社</t>
    <rPh sb="0" eb="3">
      <t>イバラキケン</t>
    </rPh>
    <rPh sb="6" eb="7">
      <t>シ</t>
    </rPh>
    <rPh sb="7" eb="9">
      <t>ガクエン</t>
    </rPh>
    <rPh sb="9" eb="10">
      <t>ミナミ</t>
    </rPh>
    <rPh sb="10" eb="13">
      <t>ニチョウメ</t>
    </rPh>
    <rPh sb="14" eb="16">
      <t>バンチ</t>
    </rPh>
    <rPh sb="27" eb="31">
      <t>カブシキガイシャ</t>
    </rPh>
    <phoneticPr fontId="2"/>
  </si>
  <si>
    <t>採尿蓄量・比重測定装置一式</t>
    <rPh sb="0" eb="2">
      <t>サイニョウ</t>
    </rPh>
    <rPh sb="2" eb="3">
      <t>チク</t>
    </rPh>
    <rPh sb="3" eb="4">
      <t>リョウ</t>
    </rPh>
    <rPh sb="5" eb="13">
      <t>ヒジュウソクテイソウチイッシキ</t>
    </rPh>
    <phoneticPr fontId="2"/>
  </si>
  <si>
    <t>メディカルケアピット</t>
    <phoneticPr fontId="2"/>
  </si>
  <si>
    <t>院内清掃業務委託契約一式</t>
    <rPh sb="0" eb="12">
      <t>インナイセイソウギョウムイタクケイヤクイッシキ</t>
    </rPh>
    <phoneticPr fontId="2"/>
  </si>
  <si>
    <t>物品物流管理業務（SPD業務）委託</t>
    <rPh sb="0" eb="8">
      <t>ブッピンブツリュウカンリギョウム</t>
    </rPh>
    <rPh sb="12" eb="14">
      <t>ギョウム</t>
    </rPh>
    <rPh sb="15" eb="17">
      <t>イタク</t>
    </rPh>
    <phoneticPr fontId="2"/>
  </si>
  <si>
    <t>大分県由布市挾間町三船231
ワタキューセイモア株式会社　大分営業所</t>
    <rPh sb="0" eb="3">
      <t>オオイタケン</t>
    </rPh>
    <rPh sb="3" eb="6">
      <t>ユフシ</t>
    </rPh>
    <rPh sb="6" eb="8">
      <t>ハサマ</t>
    </rPh>
    <rPh sb="8" eb="9">
      <t>チョウ</t>
    </rPh>
    <rPh sb="9" eb="10">
      <t>サン</t>
    </rPh>
    <rPh sb="10" eb="11">
      <t>フネ</t>
    </rPh>
    <rPh sb="24" eb="28">
      <t>カブシキガイシャ</t>
    </rPh>
    <rPh sb="29" eb="31">
      <t>オオイタ</t>
    </rPh>
    <rPh sb="31" eb="34">
      <t>エイギョウショ</t>
    </rPh>
    <phoneticPr fontId="2"/>
  </si>
  <si>
    <t>労働者（ボイラー技士）派遣契約</t>
    <rPh sb="0" eb="3">
      <t>ロウドウシャ</t>
    </rPh>
    <rPh sb="8" eb="10">
      <t>ギシ</t>
    </rPh>
    <rPh sb="11" eb="13">
      <t>ハケン</t>
    </rPh>
    <rPh sb="13" eb="15">
      <t>ケイヤク</t>
    </rPh>
    <phoneticPr fontId="2"/>
  </si>
  <si>
    <t>大分県大分市金池町１丁目５－７
サンシティ金池２０１
日本不動産管理株式会社大分支社</t>
    <rPh sb="0" eb="3">
      <t>オオイタケン</t>
    </rPh>
    <rPh sb="3" eb="6">
      <t>オオイタシ</t>
    </rPh>
    <rPh sb="6" eb="8">
      <t>カナイケ</t>
    </rPh>
    <rPh sb="8" eb="9">
      <t>マチ</t>
    </rPh>
    <rPh sb="10" eb="12">
      <t>チョウメ</t>
    </rPh>
    <rPh sb="21" eb="23">
      <t>カナイケ</t>
    </rPh>
    <rPh sb="27" eb="29">
      <t>ニホン</t>
    </rPh>
    <rPh sb="29" eb="32">
      <t>フドウサン</t>
    </rPh>
    <rPh sb="32" eb="34">
      <t>カンリ</t>
    </rPh>
    <rPh sb="34" eb="38">
      <t>カブシキガイシャ</t>
    </rPh>
    <rPh sb="38" eb="40">
      <t>オオイタ</t>
    </rPh>
    <rPh sb="40" eb="42">
      <t>シシャ</t>
    </rPh>
    <phoneticPr fontId="2"/>
  </si>
  <si>
    <t>令和7年度電力供給契約</t>
    <rPh sb="0" eb="2">
      <t>レイワ</t>
    </rPh>
    <rPh sb="3" eb="5">
      <t>ネンド</t>
    </rPh>
    <rPh sb="5" eb="11">
      <t>デンリョクキョウキュウケイヤク</t>
    </rPh>
    <phoneticPr fontId="2"/>
  </si>
  <si>
    <t>東京都千代田区大手町一丁目４番2号
丸紅新電力株式会社
代表取締役　須田　彰</t>
    <rPh sb="0" eb="3">
      <t>トウキョウト</t>
    </rPh>
    <rPh sb="3" eb="7">
      <t>チヨダク</t>
    </rPh>
    <rPh sb="7" eb="10">
      <t>オオテマチ</t>
    </rPh>
    <rPh sb="10" eb="13">
      <t>イッチョウメ</t>
    </rPh>
    <rPh sb="14" eb="15">
      <t>バン</t>
    </rPh>
    <rPh sb="16" eb="17">
      <t>ゴウ</t>
    </rPh>
    <rPh sb="18" eb="27">
      <t>マルベニシンデンリョクカブシキガイシャ</t>
    </rPh>
    <rPh sb="28" eb="33">
      <t>ダイヒョウトリシマリヤク</t>
    </rPh>
    <rPh sb="34" eb="36">
      <t>スダ</t>
    </rPh>
    <rPh sb="37" eb="38">
      <t>アキラ</t>
    </rPh>
    <phoneticPr fontId="2"/>
  </si>
  <si>
    <t>労働者（日勤・準夜勤看護助手業務）派遣契約</t>
    <rPh sb="0" eb="3">
      <t>ロウドウシャ</t>
    </rPh>
    <rPh sb="4" eb="6">
      <t>ニッキン</t>
    </rPh>
    <rPh sb="7" eb="16">
      <t>ジュンヤキンカンゴジョシュギョウム</t>
    </rPh>
    <rPh sb="17" eb="19">
      <t>ハケン</t>
    </rPh>
    <rPh sb="19" eb="21">
      <t>ケイヤク</t>
    </rPh>
    <phoneticPr fontId="2"/>
  </si>
  <si>
    <t>福岡県北九州市小倉北区浅野２丁目１４番２号
小倉興産１６号館９階
株式会社メディカル・コンシェルジュ北九州支社
支社長　川原　雅博</t>
    <rPh sb="0" eb="3">
      <t>フクオカケン</t>
    </rPh>
    <rPh sb="3" eb="7">
      <t>キタキュウシュウシ</t>
    </rPh>
    <rPh sb="7" eb="11">
      <t>コクラキタク</t>
    </rPh>
    <rPh sb="11" eb="13">
      <t>アサノ</t>
    </rPh>
    <rPh sb="14" eb="16">
      <t>チョウメ</t>
    </rPh>
    <rPh sb="18" eb="19">
      <t>バン</t>
    </rPh>
    <rPh sb="20" eb="21">
      <t>ゴウ</t>
    </rPh>
    <rPh sb="22" eb="24">
      <t>コクラ</t>
    </rPh>
    <rPh sb="24" eb="26">
      <t>コウサン</t>
    </rPh>
    <rPh sb="28" eb="30">
      <t>ゴウカン</t>
    </rPh>
    <rPh sb="31" eb="32">
      <t>カイ</t>
    </rPh>
    <rPh sb="33" eb="37">
      <t>カブシキガイシャ</t>
    </rPh>
    <rPh sb="50" eb="55">
      <t>キタキュウシュウシシャ</t>
    </rPh>
    <rPh sb="56" eb="59">
      <t>シシャチョウ</t>
    </rPh>
    <rPh sb="60" eb="62">
      <t>カワハラ</t>
    </rPh>
    <rPh sb="63" eb="65">
      <t>マサヒロ</t>
    </rPh>
    <phoneticPr fontId="2"/>
  </si>
  <si>
    <t>労働者（滅菌業務）派遣契約</t>
    <rPh sb="0" eb="3">
      <t>ロウドウシャ</t>
    </rPh>
    <rPh sb="4" eb="6">
      <t>メッキン</t>
    </rPh>
    <rPh sb="6" eb="8">
      <t>ギョウム</t>
    </rPh>
    <rPh sb="9" eb="11">
      <t>ハケン</t>
    </rPh>
    <rPh sb="11" eb="13">
      <t>ケイヤク</t>
    </rPh>
    <phoneticPr fontId="2"/>
  </si>
  <si>
    <t>東京都新宿区西新宿１－２６－２
新宿野村ビル２８F
株式会社ルフト・メディカルケア
代表取締役　恒次　恭輔</t>
    <rPh sb="0" eb="3">
      <t>トウキョウト</t>
    </rPh>
    <phoneticPr fontId="2"/>
  </si>
  <si>
    <t>病院情報システム一式及び７年間の保守業務委託</t>
    <rPh sb="0" eb="2">
      <t>ビョウイン</t>
    </rPh>
    <rPh sb="2" eb="4">
      <t>ジョウホウ</t>
    </rPh>
    <rPh sb="8" eb="10">
      <t>イッシキ</t>
    </rPh>
    <rPh sb="10" eb="11">
      <t>オヨ</t>
    </rPh>
    <rPh sb="13" eb="15">
      <t>ネンカン</t>
    </rPh>
    <rPh sb="16" eb="22">
      <t>ホシュギョウムイタク</t>
    </rPh>
    <phoneticPr fontId="2"/>
  </si>
  <si>
    <t>大阪市淀川区西宮原２丁目６番１号
株式会社ソフトウェア・サービス
代表取締役　宮崎　勝</t>
    <rPh sb="0" eb="3">
      <t>オオサカシ</t>
    </rPh>
    <rPh sb="3" eb="5">
      <t>ヨドガワ</t>
    </rPh>
    <rPh sb="5" eb="6">
      <t>ク</t>
    </rPh>
    <rPh sb="6" eb="9">
      <t>ニシミヤハラ</t>
    </rPh>
    <rPh sb="10" eb="12">
      <t>チョウメ</t>
    </rPh>
    <rPh sb="13" eb="14">
      <t>バン</t>
    </rPh>
    <rPh sb="15" eb="16">
      <t>ゴウ</t>
    </rPh>
    <rPh sb="17" eb="21">
      <t>カブシキガイシャ</t>
    </rPh>
    <rPh sb="33" eb="35">
      <t>ダイヒョウ</t>
    </rPh>
    <rPh sb="35" eb="38">
      <t>トリシマリヤク</t>
    </rPh>
    <rPh sb="39" eb="41">
      <t>ミヤザキ</t>
    </rPh>
    <rPh sb="42" eb="43">
      <t>カ</t>
    </rPh>
    <phoneticPr fontId="2"/>
  </si>
  <si>
    <t>令和7年度医療ガス設備賃貸借契約</t>
    <rPh sb="0" eb="2">
      <t>レイワ</t>
    </rPh>
    <rPh sb="3" eb="5">
      <t>ネンド</t>
    </rPh>
    <rPh sb="5" eb="7">
      <t>イリョウ</t>
    </rPh>
    <rPh sb="9" eb="16">
      <t>セツビチンタイシャクケイヤク</t>
    </rPh>
    <phoneticPr fontId="2"/>
  </si>
  <si>
    <t>令和7年度医療ガス設備保守点検契約</t>
    <rPh sb="0" eb="2">
      <t>レイワ</t>
    </rPh>
    <rPh sb="3" eb="5">
      <t>ネンド</t>
    </rPh>
    <rPh sb="5" eb="7">
      <t>イリョウ</t>
    </rPh>
    <rPh sb="9" eb="11">
      <t>セツビ</t>
    </rPh>
    <rPh sb="11" eb="13">
      <t>ホシュ</t>
    </rPh>
    <rPh sb="13" eb="15">
      <t>テンケン</t>
    </rPh>
    <rPh sb="15" eb="17">
      <t>ケイヤク</t>
    </rPh>
    <phoneticPr fontId="2"/>
  </si>
  <si>
    <t>令和7年度医療ガス等7件単価契約</t>
    <rPh sb="0" eb="2">
      <t>レイワ</t>
    </rPh>
    <rPh sb="3" eb="5">
      <t>ネンド</t>
    </rPh>
    <rPh sb="5" eb="7">
      <t>イリョウ</t>
    </rPh>
    <rPh sb="9" eb="10">
      <t>トウ</t>
    </rPh>
    <rPh sb="11" eb="12">
      <t>ケン</t>
    </rPh>
    <rPh sb="12" eb="14">
      <t>タンカ</t>
    </rPh>
    <rPh sb="14" eb="16">
      <t>ケイヤク</t>
    </rPh>
    <phoneticPr fontId="2"/>
  </si>
  <si>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2"/>
  </si>
  <si>
    <t>FUJIFILM DR CALNEO PUシステム保守委託契約</t>
    <phoneticPr fontId="2"/>
  </si>
  <si>
    <t>アセノベル徐放錠５００ｍｇ（医薬品）</t>
    <rPh sb="5" eb="8">
      <t>ジョホウジョウ</t>
    </rPh>
    <rPh sb="14" eb="17">
      <t>イヤクヒン</t>
    </rPh>
    <phoneticPr fontId="2"/>
  </si>
  <si>
    <t>院外洗濯業務委託契約一式</t>
    <rPh sb="0" eb="8">
      <t>インガイセンタクギョウムイタク</t>
    </rPh>
    <rPh sb="8" eb="10">
      <t>ケイヤク</t>
    </rPh>
    <rPh sb="10" eb="12">
      <t>イッシキ</t>
    </rPh>
    <phoneticPr fontId="2"/>
  </si>
  <si>
    <t>院内洗濯業務委託契約一式</t>
    <rPh sb="0" eb="2">
      <t>インナイ</t>
    </rPh>
    <rPh sb="2" eb="4">
      <t>センタク</t>
    </rPh>
    <rPh sb="4" eb="6">
      <t>ギョウム</t>
    </rPh>
    <rPh sb="6" eb="8">
      <t>イタク</t>
    </rPh>
    <rPh sb="8" eb="10">
      <t>ケイヤク</t>
    </rPh>
    <rPh sb="10" eb="12">
      <t>イッシキ</t>
    </rPh>
    <phoneticPr fontId="2"/>
  </si>
  <si>
    <t>令和7年度濃厚流動食単価契約</t>
    <rPh sb="0" eb="2">
      <t>レイワ</t>
    </rPh>
    <rPh sb="3" eb="5">
      <t>ネンド</t>
    </rPh>
    <rPh sb="5" eb="7">
      <t>ノウコウ</t>
    </rPh>
    <rPh sb="7" eb="9">
      <t>リュウドウ</t>
    </rPh>
    <rPh sb="9" eb="10">
      <t>ショク</t>
    </rPh>
    <rPh sb="10" eb="12">
      <t>タンカ</t>
    </rPh>
    <rPh sb="12" eb="14">
      <t>ケイヤク</t>
    </rPh>
    <phoneticPr fontId="2"/>
  </si>
  <si>
    <t>大分県別府市流川通り18丁目
株式会社西石油</t>
    <rPh sb="0" eb="3">
      <t>オオイタケン</t>
    </rPh>
    <rPh sb="3" eb="6">
      <t>ベップシ</t>
    </rPh>
    <rPh sb="6" eb="7">
      <t>ル</t>
    </rPh>
    <rPh sb="7" eb="8">
      <t>カワ</t>
    </rPh>
    <rPh sb="8" eb="9">
      <t>トオ</t>
    </rPh>
    <rPh sb="12" eb="14">
      <t>チョウメ</t>
    </rPh>
    <rPh sb="15" eb="19">
      <t>カブシキガイシャ</t>
    </rPh>
    <rPh sb="19" eb="20">
      <t>ニシ</t>
    </rPh>
    <rPh sb="20" eb="22">
      <t>セキユ</t>
    </rPh>
    <phoneticPr fontId="2"/>
  </si>
  <si>
    <t>令和7年度灯油単価契約</t>
    <rPh sb="0" eb="2">
      <t>レイワ</t>
    </rPh>
    <rPh sb="3" eb="5">
      <t>ネンド</t>
    </rPh>
    <rPh sb="5" eb="7">
      <t>トウユ</t>
    </rPh>
    <rPh sb="7" eb="9">
      <t>タンカ</t>
    </rPh>
    <rPh sb="9" eb="11">
      <t>ケイヤク</t>
    </rPh>
    <phoneticPr fontId="2"/>
  </si>
  <si>
    <t>　大分県大分市大字羽田１０６０番地４
　三藤商事株式会社</t>
    <phoneticPr fontId="2"/>
  </si>
  <si>
    <t>令和7年度感染性廃棄物収集運搬委託契約</t>
    <rPh sb="0" eb="2">
      <t>レイワ</t>
    </rPh>
    <rPh sb="3" eb="5">
      <t>ネンド</t>
    </rPh>
    <rPh sb="5" eb="8">
      <t>カンセンセイ</t>
    </rPh>
    <rPh sb="8" eb="11">
      <t>ハイキブツ</t>
    </rPh>
    <rPh sb="11" eb="13">
      <t>シュウシュウ</t>
    </rPh>
    <rPh sb="13" eb="15">
      <t>ウンパン</t>
    </rPh>
    <rPh sb="15" eb="17">
      <t>イタク</t>
    </rPh>
    <rPh sb="17" eb="19">
      <t>ケイヤク</t>
    </rPh>
    <phoneticPr fontId="2"/>
  </si>
  <si>
    <t>大阪府堺市中区陶器北２４４番地の５
シューワ株式会社</t>
    <phoneticPr fontId="2"/>
  </si>
  <si>
    <t>令和6年度灯油単価契約</t>
    <rPh sb="0" eb="2">
      <t>レイワ</t>
    </rPh>
    <rPh sb="3" eb="5">
      <t>ネンド</t>
    </rPh>
    <rPh sb="5" eb="11">
      <t>トウユタンカケイヤク</t>
    </rPh>
    <phoneticPr fontId="2"/>
  </si>
  <si>
    <t>令和7年度人工呼吸器等賃貸借契約</t>
    <rPh sb="0" eb="2">
      <t>レイワ</t>
    </rPh>
    <rPh sb="3" eb="5">
      <t>ネンド</t>
    </rPh>
    <rPh sb="5" eb="10">
      <t>ジンコウコキュウキ</t>
    </rPh>
    <rPh sb="10" eb="11">
      <t>トウ</t>
    </rPh>
    <rPh sb="11" eb="14">
      <t>チンタイシャク</t>
    </rPh>
    <rPh sb="14" eb="16">
      <t>ケイヤク</t>
    </rPh>
    <phoneticPr fontId="2"/>
  </si>
  <si>
    <t xml:space="preserve">大分県別府市古市町８８１－１７９
江藤酸素株式会社別府医療営業所
</t>
    <phoneticPr fontId="2"/>
  </si>
  <si>
    <t xml:space="preserve">大分県大分市賀来西１丁目１０番１３号
フクダライフテック九州株式会社
</t>
    <phoneticPr fontId="2"/>
  </si>
  <si>
    <t xml:space="preserve">東京都千代田区霞が関３丁目２番１号
帝人ヘルスケア株式会社
</t>
    <phoneticPr fontId="2"/>
  </si>
  <si>
    <t xml:space="preserve">大分県大分市大字下郡字向新地３７２０番地の１
　　株式会社エスプレス大分
</t>
    <phoneticPr fontId="2"/>
  </si>
  <si>
    <t>感染性廃棄物処理業務委託契約</t>
    <rPh sb="0" eb="3">
      <t>カンセンセイ</t>
    </rPh>
    <rPh sb="3" eb="6">
      <t>ハイキブツ</t>
    </rPh>
    <rPh sb="6" eb="8">
      <t>ショリ</t>
    </rPh>
    <rPh sb="8" eb="10">
      <t>ギョウム</t>
    </rPh>
    <rPh sb="10" eb="12">
      <t>イタク</t>
    </rPh>
    <phoneticPr fontId="2"/>
  </si>
  <si>
    <t>職員一般宿舎屋上防水工事</t>
    <rPh sb="0" eb="2">
      <t>ショクイン</t>
    </rPh>
    <rPh sb="2" eb="4">
      <t>イッパン</t>
    </rPh>
    <rPh sb="4" eb="6">
      <t>シュクシャ</t>
    </rPh>
    <rPh sb="6" eb="8">
      <t>オクジョウ</t>
    </rPh>
    <rPh sb="8" eb="10">
      <t>ボウスイ</t>
    </rPh>
    <rPh sb="10" eb="12">
      <t>コウジ</t>
    </rPh>
    <phoneticPr fontId="2"/>
  </si>
  <si>
    <t>令和7年度一般消耗品単価契約</t>
    <rPh sb="0" eb="2">
      <t>レイワ</t>
    </rPh>
    <rPh sb="3" eb="5">
      <t>ネンド</t>
    </rPh>
    <rPh sb="5" eb="10">
      <t>イッパンショウモウヒン</t>
    </rPh>
    <rPh sb="10" eb="12">
      <t>タンカ</t>
    </rPh>
    <rPh sb="12" eb="14">
      <t>ケイヤク</t>
    </rPh>
    <phoneticPr fontId="2"/>
  </si>
  <si>
    <t>北九州市小倉北区東港二丁目5番1号
キングテック株式会社
代表取締役　綱中　裕城</t>
    <rPh sb="0" eb="4">
      <t>キタキュウシュウシ</t>
    </rPh>
    <rPh sb="4" eb="6">
      <t>コクラ</t>
    </rPh>
    <rPh sb="6" eb="8">
      <t>キタク</t>
    </rPh>
    <rPh sb="8" eb="9">
      <t>ヒガシ</t>
    </rPh>
    <rPh sb="9" eb="10">
      <t>ミナト</t>
    </rPh>
    <rPh sb="10" eb="13">
      <t>ニチョウメ</t>
    </rPh>
    <rPh sb="14" eb="15">
      <t>バン</t>
    </rPh>
    <rPh sb="16" eb="17">
      <t>ゴウ</t>
    </rPh>
    <rPh sb="24" eb="28">
      <t>カブシキガイシャ</t>
    </rPh>
    <rPh sb="29" eb="34">
      <t>ダイヒョウトリシマリヤク</t>
    </rPh>
    <rPh sb="35" eb="36">
      <t>ツナ</t>
    </rPh>
    <rPh sb="36" eb="37">
      <t>ナカ</t>
    </rPh>
    <rPh sb="38" eb="40">
      <t>ヒロキ</t>
    </rPh>
    <phoneticPr fontId="2"/>
  </si>
  <si>
    <t>東京都中央区晴海一丁目8番11号
OKIクロステック株式会社
代表取締役　冨澤　博志</t>
    <rPh sb="0" eb="3">
      <t>トウキョウト</t>
    </rPh>
    <rPh sb="3" eb="6">
      <t>チュウオウク</t>
    </rPh>
    <rPh sb="6" eb="7">
      <t>ハレ</t>
    </rPh>
    <rPh sb="7" eb="8">
      <t>ウミ</t>
    </rPh>
    <rPh sb="8" eb="11">
      <t>イッチョウメ</t>
    </rPh>
    <rPh sb="12" eb="13">
      <t>バン</t>
    </rPh>
    <rPh sb="15" eb="16">
      <t>ゴウ</t>
    </rPh>
    <rPh sb="26" eb="30">
      <t>カブシキガイシャ</t>
    </rPh>
    <rPh sb="31" eb="33">
      <t>ダイヒョウ</t>
    </rPh>
    <rPh sb="33" eb="36">
      <t>トリシマリヤク</t>
    </rPh>
    <rPh sb="37" eb="39">
      <t>トミザワ</t>
    </rPh>
    <rPh sb="40" eb="42">
      <t>ヒロシ</t>
    </rPh>
    <phoneticPr fontId="2"/>
  </si>
  <si>
    <t>別府市若草町2番3号
有限会社安達紙店
代表取締役　安達　ひとみ</t>
    <rPh sb="0" eb="3">
      <t>ベップシ</t>
    </rPh>
    <rPh sb="3" eb="6">
      <t>ワカクサマチ</t>
    </rPh>
    <rPh sb="7" eb="8">
      <t>バン</t>
    </rPh>
    <rPh sb="9" eb="10">
      <t>ゴウ</t>
    </rPh>
    <rPh sb="11" eb="15">
      <t>ユウゲンガイシャ</t>
    </rPh>
    <rPh sb="15" eb="19">
      <t>アダチカミテン</t>
    </rPh>
    <rPh sb="20" eb="25">
      <t>ダイヒョウトリシマリヤク</t>
    </rPh>
    <rPh sb="26" eb="28">
      <t>アダチ</t>
    </rPh>
    <phoneticPr fontId="2"/>
  </si>
  <si>
    <t xml:space="preserve">大分市大字羽田１０６０番地の４
三藤商事株式会社
代表取締役　佐藤　正己
</t>
    <phoneticPr fontId="2"/>
  </si>
  <si>
    <t>大分県大分市流通業務団地１丁目１番２
株式会社大給
代表取締役社長　糸永　範夫</t>
    <rPh sb="19" eb="23">
      <t>カブシキガイシャ</t>
    </rPh>
    <rPh sb="23" eb="25">
      <t>ダイキュウ</t>
    </rPh>
    <phoneticPr fontId="2"/>
  </si>
  <si>
    <t xml:space="preserve">
広島県大竹市晴海２－１０－４５
株式会社栗本五十市商店
代表取締役　　栗本　保男</t>
    <rPh sb="17" eb="21">
      <t>カブシキガイシャ</t>
    </rPh>
    <rPh sb="21" eb="28">
      <t>クリモトイソイチショウテン</t>
    </rPh>
    <phoneticPr fontId="2"/>
  </si>
  <si>
    <t>Eラーニング機能導入及び7年間保守業務委託契約</t>
    <phoneticPr fontId="2"/>
  </si>
  <si>
    <t>A4ノート型パソコン109台単価契約</t>
  </si>
  <si>
    <t xml:space="preserve">京都市南区西九条東御幸田町２５番２
ワールドビジネスセンター株式会社
代表取締役　萩　原　秀　樹
</t>
    <phoneticPr fontId="2"/>
  </si>
  <si>
    <t>大阪市淀川区西宮原２丁目６番１号
株式会社ソフトウェア・サービス
代表取締役社長　大谷　明広</t>
    <rPh sb="0" eb="3">
      <t>オオサカシ</t>
    </rPh>
    <rPh sb="3" eb="5">
      <t>ヨドガワ</t>
    </rPh>
    <rPh sb="5" eb="6">
      <t>ク</t>
    </rPh>
    <rPh sb="6" eb="9">
      <t>ニシミヤハラ</t>
    </rPh>
    <rPh sb="10" eb="12">
      <t>チョウメ</t>
    </rPh>
    <rPh sb="13" eb="14">
      <t>バン</t>
    </rPh>
    <rPh sb="15" eb="16">
      <t>ゴウ</t>
    </rPh>
    <rPh sb="17" eb="21">
      <t>カブシキガイシャ</t>
    </rPh>
    <rPh sb="33" eb="35">
      <t>ダイヒョウ</t>
    </rPh>
    <rPh sb="35" eb="38">
      <t>トリシマリヤク</t>
    </rPh>
    <rPh sb="38" eb="40">
      <t>シャチョウ</t>
    </rPh>
    <rPh sb="41" eb="43">
      <t>オオタニ</t>
    </rPh>
    <rPh sb="44" eb="45">
      <t>メイ</t>
    </rPh>
    <rPh sb="45" eb="46">
      <t>ヒロシ</t>
    </rPh>
    <phoneticPr fontId="2"/>
  </si>
  <si>
    <t>嚥下透視録画装置</t>
    <rPh sb="0" eb="8">
      <t>エンゲトウシロクガソウチ</t>
    </rPh>
    <phoneticPr fontId="2"/>
  </si>
  <si>
    <t>大分県大分市都町１丁目１番２３号
キヤノンメディカルシステムズ株式会社
大分支店　支店長　藤田　豊久</t>
    <rPh sb="0" eb="3">
      <t>オオイタケン</t>
    </rPh>
    <rPh sb="3" eb="6">
      <t>オオイタシ</t>
    </rPh>
    <rPh sb="6" eb="8">
      <t>ミヤコチョウ</t>
    </rPh>
    <rPh sb="9" eb="11">
      <t>チョウメ</t>
    </rPh>
    <rPh sb="12" eb="13">
      <t>バン</t>
    </rPh>
    <rPh sb="15" eb="16">
      <t>ゴウ</t>
    </rPh>
    <rPh sb="31" eb="35">
      <t>カブシキガイシャ</t>
    </rPh>
    <rPh sb="36" eb="38">
      <t>オオイタ</t>
    </rPh>
    <rPh sb="38" eb="40">
      <t>シテン</t>
    </rPh>
    <rPh sb="41" eb="44">
      <t>シテンチョウ</t>
    </rPh>
    <rPh sb="45" eb="47">
      <t>フジタ</t>
    </rPh>
    <rPh sb="48" eb="50">
      <t>トヨヒサ</t>
    </rPh>
    <phoneticPr fontId="2"/>
  </si>
  <si>
    <t>回診用X線撮影装置</t>
    <rPh sb="0" eb="3">
      <t>カイシンヨウ</t>
    </rPh>
    <rPh sb="4" eb="9">
      <t>センサツエイソウチ</t>
    </rPh>
    <phoneticPr fontId="2"/>
  </si>
  <si>
    <t>福岡県福岡市博多区博多駅４丁目１３番１９号
富士フイルムメディカル株式会社
九州支社　執行役員支社長　葛城　巧二</t>
    <rPh sb="0" eb="3">
      <t>フクオカケン</t>
    </rPh>
    <rPh sb="3" eb="12">
      <t>フクオカシハカタクハカタエキ</t>
    </rPh>
    <rPh sb="22" eb="24">
      <t>フジ</t>
    </rPh>
    <rPh sb="33" eb="37">
      <t>カブシキガイシャ</t>
    </rPh>
    <rPh sb="38" eb="40">
      <t>キュウシュウ</t>
    </rPh>
    <rPh sb="40" eb="42">
      <t>シシャ</t>
    </rPh>
    <rPh sb="43" eb="45">
      <t>シッコウ</t>
    </rPh>
    <rPh sb="45" eb="47">
      <t>ヤクイン</t>
    </rPh>
    <rPh sb="47" eb="50">
      <t>シシャチョウ</t>
    </rPh>
    <rPh sb="51" eb="53">
      <t>カツラギ</t>
    </rPh>
    <rPh sb="54" eb="55">
      <t>タクミ</t>
    </rPh>
    <rPh sb="55" eb="56">
      <t>ニ</t>
    </rPh>
    <phoneticPr fontId="2"/>
  </si>
  <si>
    <t>内視鏡洗浄消毒装置</t>
    <rPh sb="0" eb="9">
      <t>ナイシキョウセンジョウショウドクソウチ</t>
    </rPh>
    <phoneticPr fontId="2"/>
  </si>
  <si>
    <t xml:space="preserve">大分市光吉９２７－１　
山下医科器械株式会社　大分支社
支　社　長　　友　野　賢　治
</t>
    <phoneticPr fontId="2"/>
  </si>
  <si>
    <t>全自動抗酸菌培養検査装置</t>
    <rPh sb="0" eb="12">
      <t>ゼンジドウコウサンキンバイヨウケンサソウチ</t>
    </rPh>
    <phoneticPr fontId="2"/>
  </si>
  <si>
    <t>同定感受性分析装置</t>
    <rPh sb="0" eb="9">
      <t>ドウテイカンジュセイブンセキソウチ</t>
    </rPh>
    <phoneticPr fontId="2"/>
  </si>
  <si>
    <t>体成分分析装置</t>
    <rPh sb="0" eb="1">
      <t>カラダ</t>
    </rPh>
    <rPh sb="1" eb="7">
      <t>セイブンブンセキソウチ</t>
    </rPh>
    <phoneticPr fontId="2"/>
  </si>
  <si>
    <t>一般廃棄物収集運搬・処理業務委託</t>
    <phoneticPr fontId="2"/>
  </si>
  <si>
    <t xml:space="preserve">大分県大分市羽田１０６０番地４
三藤商事株式会社
</t>
    <phoneticPr fontId="2"/>
  </si>
  <si>
    <t>病院情報システムハードウェア5年間保守業務委託契約</t>
    <phoneticPr fontId="2"/>
  </si>
  <si>
    <t xml:space="preserve">東京都千代田区岩本町３－９－２
ＰＭＯ　岩本町５Ｆ
ブレイヴコンピュータ株式会社
</t>
    <phoneticPr fontId="2"/>
  </si>
  <si>
    <t>上部消化管汎用ビデオスコープ</t>
    <phoneticPr fontId="2"/>
  </si>
  <si>
    <t xml:space="preserve">大分市光吉９２７－１　
山下医科器械株式会社　大分支社
支　社　長　　友　野　賢　治
</t>
  </si>
  <si>
    <t>ナースコール設備更新整備工事</t>
    <rPh sb="6" eb="8">
      <t>セツビ</t>
    </rPh>
    <rPh sb="8" eb="10">
      <t>コウシン</t>
    </rPh>
    <rPh sb="10" eb="12">
      <t>セイビ</t>
    </rPh>
    <rPh sb="12" eb="14">
      <t>コウジ</t>
    </rPh>
    <phoneticPr fontId="2"/>
  </si>
  <si>
    <t>北九州市小倉北区荻崎町１２番２３号
株式会社山田商会</t>
    <rPh sb="0" eb="4">
      <t>キタキュウシュウシ</t>
    </rPh>
    <rPh sb="4" eb="8">
      <t>コクラキタク</t>
    </rPh>
    <rPh sb="8" eb="9">
      <t>オギ</t>
    </rPh>
    <rPh sb="9" eb="10">
      <t>ザキ</t>
    </rPh>
    <rPh sb="10" eb="11">
      <t>マチ</t>
    </rPh>
    <rPh sb="13" eb="14">
      <t>バン</t>
    </rPh>
    <rPh sb="16" eb="17">
      <t>ゴウ</t>
    </rPh>
    <rPh sb="18" eb="22">
      <t>カブシキガイシャ</t>
    </rPh>
    <rPh sb="22" eb="24">
      <t>ヤマダ</t>
    </rPh>
    <rPh sb="24" eb="26">
      <t>ショウカイ</t>
    </rPh>
    <phoneticPr fontId="2"/>
  </si>
  <si>
    <t>情報システム管理運用業務委託契約</t>
    <rPh sb="0" eb="2">
      <t>ジョウホウ</t>
    </rPh>
    <rPh sb="6" eb="16">
      <t>カンリウンヨウギョウムイタクケイヤク</t>
    </rPh>
    <phoneticPr fontId="2"/>
  </si>
  <si>
    <t>東京都品川区西五反田２－１８－２
株式会社ティエスイー</t>
    <rPh sb="0" eb="3">
      <t>トウキョウト</t>
    </rPh>
    <rPh sb="3" eb="6">
      <t>シナガワク</t>
    </rPh>
    <rPh sb="6" eb="7">
      <t>ニシ</t>
    </rPh>
    <rPh sb="7" eb="10">
      <t>ゴタンダ</t>
    </rPh>
    <rPh sb="17" eb="21">
      <t>カブシキガイシャ</t>
    </rPh>
    <phoneticPr fontId="2"/>
  </si>
  <si>
    <t>経皮二酸化炭素モニター一式</t>
    <rPh sb="0" eb="7">
      <t>ケイヒニサンカタンソ</t>
    </rPh>
    <rPh sb="11" eb="13">
      <t>イッシキ</t>
    </rPh>
    <phoneticPr fontId="2"/>
  </si>
  <si>
    <t>発電機用オイルタンク増設整備工事</t>
    <rPh sb="0" eb="3">
      <t>ハツデンキ</t>
    </rPh>
    <rPh sb="3" eb="4">
      <t>ヨウ</t>
    </rPh>
    <rPh sb="10" eb="12">
      <t>ゾウセツ</t>
    </rPh>
    <rPh sb="12" eb="14">
      <t>セイビ</t>
    </rPh>
    <rPh sb="14" eb="16">
      <t>コウジ</t>
    </rPh>
    <phoneticPr fontId="2"/>
  </si>
  <si>
    <t>大分県大分市津留２丁目２５－１６
株式会社九電工大分支店</t>
    <rPh sb="0" eb="3">
      <t>オオイタケン</t>
    </rPh>
    <rPh sb="3" eb="6">
      <t>オオイタシ</t>
    </rPh>
    <rPh sb="6" eb="8">
      <t>ツル</t>
    </rPh>
    <rPh sb="9" eb="11">
      <t>チョウメ</t>
    </rPh>
    <rPh sb="17" eb="19">
      <t>カブシキ</t>
    </rPh>
    <rPh sb="19" eb="21">
      <t>カイシャ</t>
    </rPh>
    <rPh sb="21" eb="24">
      <t>キュウデンコウ</t>
    </rPh>
    <rPh sb="24" eb="26">
      <t>オオイタ</t>
    </rPh>
    <rPh sb="26" eb="28">
      <t>シテン</t>
    </rPh>
    <phoneticPr fontId="2"/>
  </si>
  <si>
    <t>療育支援棟・サービス棟屋上防水工事</t>
    <rPh sb="0" eb="2">
      <t>リョウイク</t>
    </rPh>
    <rPh sb="2" eb="4">
      <t>シエン</t>
    </rPh>
    <rPh sb="4" eb="5">
      <t>トウ</t>
    </rPh>
    <rPh sb="10" eb="11">
      <t>トウ</t>
    </rPh>
    <rPh sb="11" eb="13">
      <t>オクジョウ</t>
    </rPh>
    <rPh sb="13" eb="15">
      <t>ボウスイ</t>
    </rPh>
    <rPh sb="15" eb="17">
      <t>コウジ</t>
    </rPh>
    <phoneticPr fontId="2"/>
  </si>
  <si>
    <t>大分県大分市乙津町9-18
株式会社よしい塗装</t>
    <rPh sb="0" eb="3">
      <t>オオイタケン</t>
    </rPh>
    <rPh sb="3" eb="6">
      <t>オオイタシ</t>
    </rPh>
    <rPh sb="6" eb="9">
      <t>オトヅマチ</t>
    </rPh>
    <rPh sb="14" eb="16">
      <t>カブシキ</t>
    </rPh>
    <rPh sb="16" eb="18">
      <t>カイシャ</t>
    </rPh>
    <rPh sb="21" eb="23">
      <t>トソウ</t>
    </rPh>
    <phoneticPr fontId="2"/>
  </si>
  <si>
    <t>警備業務委託契約</t>
    <rPh sb="0" eb="8">
      <t>ケイビギョウムイタクケイヤク</t>
    </rPh>
    <phoneticPr fontId="2"/>
  </si>
  <si>
    <t>大分県大分市末広町二丁目１０番２２号
朝日警備保障株式会社</t>
    <phoneticPr fontId="2"/>
  </si>
  <si>
    <t>トイレ改修整備工事</t>
    <rPh sb="3" eb="5">
      <t>カイシュウ</t>
    </rPh>
    <rPh sb="5" eb="7">
      <t>セイビ</t>
    </rPh>
    <rPh sb="7" eb="9">
      <t>コウジ</t>
    </rPh>
    <phoneticPr fontId="2"/>
  </si>
  <si>
    <t>広島市中区舟入中町２番１４号
株式会社　理舎</t>
    <rPh sb="0" eb="3">
      <t>ヒロシマシ</t>
    </rPh>
    <rPh sb="3" eb="5">
      <t>ナカク</t>
    </rPh>
    <rPh sb="5" eb="7">
      <t>フネイリ</t>
    </rPh>
    <rPh sb="7" eb="9">
      <t>ナカマチ</t>
    </rPh>
    <rPh sb="10" eb="11">
      <t>バン</t>
    </rPh>
    <rPh sb="13" eb="14">
      <t>ゴウ</t>
    </rPh>
    <rPh sb="15" eb="17">
      <t>カブシキ</t>
    </rPh>
    <rPh sb="17" eb="19">
      <t>カイシャ</t>
    </rPh>
    <rPh sb="20" eb="21">
      <t>リ</t>
    </rPh>
    <rPh sb="21" eb="22">
      <t>シャ</t>
    </rPh>
    <phoneticPr fontId="2"/>
  </si>
  <si>
    <t>給食業務委託契約一式</t>
    <rPh sb="0" eb="10">
      <t>キュウショクギョウムイタクケイヤクイッシキ</t>
    </rPh>
    <phoneticPr fontId="2"/>
  </si>
  <si>
    <t>公募型企画競争入札</t>
    <rPh sb="0" eb="3">
      <t>コウボガタ</t>
    </rPh>
    <rPh sb="3" eb="5">
      <t>キカク</t>
    </rPh>
    <rPh sb="5" eb="7">
      <t>キョウソウ</t>
    </rPh>
    <rPh sb="7" eb="9">
      <t>ニュウサツ</t>
    </rPh>
    <phoneticPr fontId="2"/>
  </si>
  <si>
    <t>東京都港区新橋５丁目３２番７号（FIビル）
富士産業株式会社</t>
    <phoneticPr fontId="2"/>
  </si>
  <si>
    <t>令和8年度電力供給契約</t>
    <rPh sb="0" eb="2">
      <t>レイワ</t>
    </rPh>
    <rPh sb="3" eb="5">
      <t>ネンド</t>
    </rPh>
    <rPh sb="5" eb="11">
      <t>デンリョクキョウキュウケイヤク</t>
    </rPh>
    <phoneticPr fontId="2"/>
  </si>
  <si>
    <t>大阪府大阪市住之江区南港北１丁目７番８９号
カナデビア株式会社</t>
    <rPh sb="0" eb="13">
      <t>オオサカフオオサカシスミノエクミナミミナトキタ</t>
    </rPh>
    <rPh sb="14" eb="16">
      <t>チョウメ</t>
    </rPh>
    <rPh sb="17" eb="18">
      <t>バン</t>
    </rPh>
    <rPh sb="20" eb="21">
      <t>ゴウ</t>
    </rPh>
    <rPh sb="27" eb="31">
      <t>カブシキガイシャ</t>
    </rPh>
    <phoneticPr fontId="2"/>
  </si>
  <si>
    <t>寝具類賃貸借契約</t>
    <rPh sb="0" eb="3">
      <t>シングルイ</t>
    </rPh>
    <rPh sb="3" eb="8">
      <t>チンタイシャクケイヤク</t>
    </rPh>
    <phoneticPr fontId="2"/>
  </si>
  <si>
    <t>労働者（入浴介助）派遣契約</t>
    <rPh sb="0" eb="3">
      <t>ロウドウシャ</t>
    </rPh>
    <rPh sb="4" eb="8">
      <t>ニュウヨクカイジョ</t>
    </rPh>
    <rPh sb="9" eb="11">
      <t>ハケン</t>
    </rPh>
    <rPh sb="11" eb="13">
      <t>ケイヤク</t>
    </rPh>
    <phoneticPr fontId="2"/>
  </si>
  <si>
    <t xml:space="preserve">北九州市若松区南二島四丁目５番７号
久屋産業株式会社　代表取締役　久保山　功二
</t>
    <rPh sb="0" eb="13">
      <t>キタキュウシュウシワカマツクミナミニシマヨンチョウメ</t>
    </rPh>
    <rPh sb="14" eb="15">
      <t>バン</t>
    </rPh>
    <rPh sb="16" eb="17">
      <t>ゴウ</t>
    </rPh>
    <rPh sb="18" eb="26">
      <t>ヒサヤサンギョウカブシキガイシャ</t>
    </rPh>
    <rPh sb="27" eb="39">
      <t>ダイヒョウトリシマリヤク クボヤマ コウニ</t>
    </rPh>
    <phoneticPr fontId="2"/>
  </si>
  <si>
    <t>東京都新宿区西新宿１－２６－２
新宿野村ビル２８F
株式会社ルフト・メディカルケア
代表取締役　小畑　雅揮</t>
    <rPh sb="0" eb="3">
      <t>トウキョウト</t>
    </rPh>
    <phoneticPr fontId="2"/>
  </si>
  <si>
    <t>令和8年度医療ガス等7件単価契約</t>
    <rPh sb="0" eb="2">
      <t>レイワ</t>
    </rPh>
    <rPh sb="3" eb="5">
      <t>ネンド</t>
    </rPh>
    <rPh sb="5" eb="7">
      <t>イリョウ</t>
    </rPh>
    <rPh sb="9" eb="10">
      <t>トウ</t>
    </rPh>
    <rPh sb="11" eb="12">
      <t>ケン</t>
    </rPh>
    <rPh sb="12" eb="14">
      <t>タンカ</t>
    </rPh>
    <rPh sb="14" eb="16">
      <t>ケイヤク</t>
    </rPh>
    <phoneticPr fontId="2"/>
  </si>
  <si>
    <t>令和8年度医療ガス設備賃貸借契約</t>
    <rPh sb="0" eb="2">
      <t>レイワ</t>
    </rPh>
    <rPh sb="3" eb="5">
      <t>ネンド</t>
    </rPh>
    <rPh sb="5" eb="7">
      <t>イリョウ</t>
    </rPh>
    <rPh sb="9" eb="16">
      <t>セツビチンタイシャクケイヤク</t>
    </rPh>
    <phoneticPr fontId="2"/>
  </si>
  <si>
    <t>令和8年度医療ガス設備保守点検契約</t>
    <rPh sb="0" eb="2">
      <t>レイワ</t>
    </rPh>
    <rPh sb="3" eb="5">
      <t>ネンド</t>
    </rPh>
    <rPh sb="5" eb="7">
      <t>イリョウ</t>
    </rPh>
    <rPh sb="9" eb="11">
      <t>セツビ</t>
    </rPh>
    <rPh sb="11" eb="13">
      <t>ホシュ</t>
    </rPh>
    <rPh sb="13" eb="15">
      <t>テンケン</t>
    </rPh>
    <rPh sb="15" eb="17">
      <t>ケイヤク</t>
    </rPh>
    <phoneticPr fontId="2"/>
  </si>
  <si>
    <t>〒874-0840
大分県別府市大字鶴見4548番地
独立行政法人国立病院機構
西別府病院
院長　後藤　一也</t>
    <phoneticPr fontId="2"/>
  </si>
  <si>
    <t>感染性廃棄物収集運搬業務委託契約</t>
    <rPh sb="0" eb="3">
      <t>カンセンセイ</t>
    </rPh>
    <rPh sb="3" eb="6">
      <t>ハイキブツ</t>
    </rPh>
    <rPh sb="6" eb="10">
      <t>シュウシュウウンパン</t>
    </rPh>
    <rPh sb="10" eb="12">
      <t>ギョウム</t>
    </rPh>
    <rPh sb="12" eb="14">
      <t>イタク</t>
    </rPh>
    <phoneticPr fontId="2"/>
  </si>
  <si>
    <t>〒874-0838
大分県別府市荘園町73番8号
独立行政法人国立病院機構
西別府病院
院長　末延　聡一</t>
    <rPh sb="16" eb="18">
      <t>ショウエン</t>
    </rPh>
    <rPh sb="18" eb="19">
      <t>マチ</t>
    </rPh>
    <rPh sb="21" eb="22">
      <t>バン</t>
    </rPh>
    <rPh sb="23" eb="24">
      <t>ゴウ</t>
    </rPh>
    <rPh sb="47" eb="49">
      <t>スエノブ</t>
    </rPh>
    <rPh sb="50" eb="52">
      <t>ソウイチ</t>
    </rPh>
    <phoneticPr fontId="2"/>
  </si>
  <si>
    <t>人工呼吸器２台単価契約</t>
    <rPh sb="0" eb="5">
      <t>ジンコウコキュウキ</t>
    </rPh>
    <rPh sb="6" eb="11">
      <t>ダイタンカケイヤク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</si>
</sst>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0_);[Red]\(0\)"/>
    <numFmt numFmtId="178" formatCode="#,##0_);[Red]\(#,##0\)"/>
    <numFmt numFmtId="179" formatCode="#,##0.00_);[Red]\(#,##0.00\)"/>
    <numFmt numFmtId="180" formatCode="[$-411]ggge&quot;年&quot;mm&quot;月&quot;d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8"/>
      <name val="Meiryo UI"/>
      <family val="3"/>
      <charset val="128"/>
    </font>
    <font>
      <sz val="16"/>
      <name val="Meiryo UI"/>
      <family val="3"/>
      <charset val="128"/>
    </font>
    <font>
      <sz val="11"/>
      <color theme="1"/>
      <name val="ＭＳ Ｐゴシック"/>
      <family val="3"/>
      <charset val="128"/>
      <scheme val="minor"/>
    </font>
    <font>
      <sz val="11"/>
      <color theme="1"/>
      <name val="ＭＳ Ｐゴシック"/>
      <family val="3"/>
      <charset val="128"/>
    </font>
    <font>
      <sz val="10"/>
      <name val="MS PGothic"/>
      <family val="3"/>
      <charset val="128"/>
    </font>
    <font>
      <sz val="8"/>
      <color theme="1"/>
      <name val="Meiryo UI"/>
      <family val="3"/>
      <charset val="128"/>
    </font>
    <font>
      <b/>
      <sz val="9"/>
      <color indexed="81"/>
      <name val="MS P ゴシック"/>
      <family val="3"/>
      <charset val="128"/>
    </font>
  </fonts>
  <fills count="3">
    <fill>
      <patternFill patternType="none"/>
    </fill>
    <fill>
      <patternFill patternType="gray125"/>
    </fill>
    <fill>
      <patternFill patternType="solid">
        <fgColor rgb="FFDDDDDD"/>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10">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7" fillId="0" borderId="0">
      <alignment vertical="center"/>
    </xf>
    <xf numFmtId="0" fontId="1" fillId="0" borderId="0">
      <alignment vertical="center"/>
    </xf>
    <xf numFmtId="0" fontId="7" fillId="0" borderId="0">
      <alignment vertical="center"/>
    </xf>
    <xf numFmtId="0" fontId="9" fillId="0" borderId="0"/>
    <xf numFmtId="6" fontId="7"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pplyFill="1">
      <alignment vertical="center"/>
    </xf>
    <xf numFmtId="0" fontId="5" fillId="0" borderId="0" xfId="0" applyFont="1">
      <alignment vertical="center"/>
    </xf>
    <xf numFmtId="0" fontId="5" fillId="0" borderId="0" xfId="0" applyFont="1" applyAlignment="1">
      <alignment vertical="center" shrinkToFit="1"/>
    </xf>
    <xf numFmtId="179" fontId="5" fillId="0" borderId="0" xfId="0" applyNumberFormat="1" applyFont="1">
      <alignment vertical="center"/>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applyAlignment="1">
      <alignment horizontal="left" vertical="center"/>
    </xf>
    <xf numFmtId="0" fontId="5" fillId="0" borderId="0"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176" fontId="5" fillId="0" borderId="2" xfId="0" applyNumberFormat="1" applyFont="1" applyBorder="1" applyAlignment="1">
      <alignment horizontal="left"/>
    </xf>
    <xf numFmtId="176" fontId="5" fillId="0" borderId="2" xfId="0" applyNumberFormat="1" applyFont="1" applyBorder="1" applyAlignment="1">
      <alignment horizontal="right"/>
    </xf>
    <xf numFmtId="0" fontId="5" fillId="0" borderId="0" xfId="0" applyFont="1" applyAlignment="1"/>
    <xf numFmtId="0" fontId="5" fillId="0" borderId="0" xfId="0" applyFont="1" applyAlignment="1">
      <alignment shrinkToFit="1"/>
    </xf>
    <xf numFmtId="0" fontId="5" fillId="0" borderId="0" xfId="0" applyFont="1" applyAlignment="1">
      <alignment wrapText="1"/>
    </xf>
    <xf numFmtId="0" fontId="4" fillId="0" borderId="0" xfId="0" applyFont="1" applyAlignment="1"/>
    <xf numFmtId="0" fontId="5" fillId="0" borderId="0" xfId="0" applyFont="1" applyBorder="1" applyAlignment="1">
      <alignment wrapText="1"/>
    </xf>
    <xf numFmtId="179" fontId="5" fillId="0" borderId="0" xfId="0" applyNumberFormat="1" applyFont="1" applyAlignment="1">
      <alignment vertical="center" wrapText="1"/>
    </xf>
    <xf numFmtId="0" fontId="6" fillId="0" borderId="0" xfId="0" applyFont="1" applyFill="1" applyAlignment="1"/>
    <xf numFmtId="179" fontId="5" fillId="2" borderId="1" xfId="0" applyNumberFormat="1" applyFont="1" applyFill="1" applyBorder="1" applyAlignment="1">
      <alignment horizontal="center" vertical="center" wrapText="1" shrinkToFit="1"/>
    </xf>
    <xf numFmtId="38" fontId="5" fillId="0" borderId="0" xfId="1" applyFont="1">
      <alignment vertical="center"/>
    </xf>
    <xf numFmtId="179" fontId="5" fillId="2" borderId="3" xfId="0" applyNumberFormat="1" applyFont="1" applyFill="1" applyBorder="1" applyAlignment="1">
      <alignment horizontal="center" vertical="center" wrapText="1" shrinkToFit="1"/>
    </xf>
    <xf numFmtId="14" fontId="5" fillId="0" borderId="2" xfId="0" applyNumberFormat="1" applyFont="1" applyBorder="1" applyAlignment="1">
      <alignment horizontal="left"/>
    </xf>
    <xf numFmtId="0" fontId="3" fillId="0" borderId="0" xfId="0" applyFont="1">
      <alignment vertical="center"/>
    </xf>
    <xf numFmtId="0" fontId="5" fillId="0" borderId="0" xfId="0" applyFont="1" applyAlignment="1">
      <alignment horizontal="center"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1" xfId="0" applyFont="1" applyFill="1" applyBorder="1">
      <alignment vertical="center"/>
    </xf>
    <xf numFmtId="179" fontId="5" fillId="0" borderId="1" xfId="0" applyNumberFormat="1" applyFont="1" applyBorder="1">
      <alignment vertical="center"/>
    </xf>
    <xf numFmtId="179" fontId="5" fillId="0" borderId="1" xfId="0" applyNumberFormat="1" applyFont="1" applyBorder="1" applyAlignment="1">
      <alignment vertical="center" wrapText="1"/>
    </xf>
    <xf numFmtId="14" fontId="5" fillId="0" borderId="2" xfId="0" applyNumberFormat="1" applyFont="1" applyBorder="1" applyAlignment="1">
      <alignment horizont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179" fontId="5" fillId="0" borderId="1" xfId="0" applyNumberFormat="1" applyFont="1" applyFill="1" applyBorder="1">
      <alignment vertical="center"/>
    </xf>
    <xf numFmtId="179" fontId="5" fillId="0" borderId="1" xfId="0" applyNumberFormat="1" applyFont="1" applyFill="1" applyBorder="1" applyAlignment="1">
      <alignment vertical="center" wrapText="1"/>
    </xf>
    <xf numFmtId="177" fontId="5" fillId="0" borderId="1" xfId="0" applyNumberFormat="1" applyFont="1" applyFill="1" applyBorder="1" applyAlignment="1">
      <alignment horizontal="center" vertical="center"/>
    </xf>
    <xf numFmtId="0" fontId="5" fillId="0" borderId="1" xfId="0" applyFont="1" applyFill="1" applyBorder="1" applyAlignment="1">
      <alignment vertical="top" wrapText="1"/>
    </xf>
    <xf numFmtId="14"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38" fontId="0" fillId="0" borderId="1" xfId="0" applyNumberFormat="1" applyFill="1" applyBorder="1" applyAlignment="1">
      <alignment horizontal="center" vertical="center" wrapText="1"/>
    </xf>
    <xf numFmtId="0" fontId="3" fillId="0" borderId="0" xfId="0" applyFont="1" applyFill="1">
      <alignment vertical="center"/>
    </xf>
    <xf numFmtId="14" fontId="5" fillId="0" borderId="1" xfId="0" applyNumberFormat="1" applyFont="1" applyFill="1" applyBorder="1" applyAlignment="1">
      <alignment horizontal="center" vertical="center" shrinkToFit="1"/>
    </xf>
    <xf numFmtId="14" fontId="5" fillId="0" borderId="2" xfId="0" applyNumberFormat="1" applyFont="1" applyBorder="1" applyAlignment="1">
      <alignment horizontal="left" shrinkToFit="1"/>
    </xf>
    <xf numFmtId="0" fontId="10" fillId="0" borderId="1" xfId="0" applyFont="1" applyFill="1" applyBorder="1" applyAlignment="1">
      <alignment vertical="center" wrapText="1"/>
    </xf>
    <xf numFmtId="180" fontId="10" fillId="0" borderId="1" xfId="0" applyNumberFormat="1" applyFont="1" applyFill="1" applyBorder="1" applyAlignment="1">
      <alignment horizontal="center" vertical="center" shrinkToFit="1"/>
    </xf>
    <xf numFmtId="0" fontId="10" fillId="0" borderId="1" xfId="0" applyFont="1" applyFill="1" applyBorder="1" applyAlignment="1">
      <alignment vertical="center"/>
    </xf>
    <xf numFmtId="0" fontId="8" fillId="0" borderId="7" xfId="0" applyFont="1" applyFill="1" applyBorder="1" applyAlignment="1">
      <alignment horizontal="center" vertical="center"/>
    </xf>
    <xf numFmtId="38" fontId="10" fillId="0" borderId="1" xfId="1" applyFont="1" applyFill="1" applyBorder="1" applyAlignment="1">
      <alignment horizontal="right" vertical="center" shrinkToFit="1"/>
    </xf>
    <xf numFmtId="0" fontId="8" fillId="0" borderId="1" xfId="0" applyFont="1" applyFill="1" applyBorder="1" applyAlignment="1">
      <alignment horizontal="center" vertical="center"/>
    </xf>
    <xf numFmtId="178" fontId="10" fillId="0" borderId="1" xfId="0" applyNumberFormat="1" applyFont="1" applyFill="1" applyBorder="1" applyAlignment="1">
      <alignment horizontal="right" vertical="center" wrapText="1" shrinkToFit="1"/>
    </xf>
    <xf numFmtId="178" fontId="10" fillId="0" borderId="1" xfId="0" applyNumberFormat="1" applyFont="1" applyFill="1" applyBorder="1" applyAlignment="1">
      <alignment horizontal="right" vertical="center" shrinkToFit="1"/>
    </xf>
    <xf numFmtId="177" fontId="10" fillId="0" borderId="7" xfId="0" applyNumberFormat="1" applyFont="1" applyFill="1" applyBorder="1" applyAlignment="1">
      <alignment horizontal="center" vertical="center" wrapText="1"/>
    </xf>
    <xf numFmtId="14" fontId="5" fillId="0" borderId="0" xfId="0" applyNumberFormat="1" applyFont="1" applyAlignment="1">
      <alignment horizontal="center" vertical="center" shrinkToFi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xf>
    <xf numFmtId="38" fontId="5" fillId="0" borderId="1" xfId="1" applyFont="1" applyFill="1" applyBorder="1" applyAlignment="1">
      <alignment vertical="center" wrapText="1"/>
    </xf>
    <xf numFmtId="38" fontId="0" fillId="0" borderId="1" xfId="0" applyNumberFormat="1" applyFill="1" applyBorder="1" applyAlignment="1">
      <alignment horizontal="center" vertical="center" wrapText="1"/>
    </xf>
    <xf numFmtId="14" fontId="5" fillId="0" borderId="1" xfId="0" applyNumberFormat="1" applyFont="1" applyFill="1" applyBorder="1" applyAlignment="1">
      <alignment horizontal="center" vertical="center" shrinkToFit="1"/>
    </xf>
    <xf numFmtId="178" fontId="5" fillId="0" borderId="1" xfId="1" applyNumberFormat="1" applyFont="1" applyFill="1" applyBorder="1" applyAlignment="1">
      <alignment vertical="center" wrapText="1"/>
    </xf>
    <xf numFmtId="178" fontId="5" fillId="0" borderId="1" xfId="0" applyNumberFormat="1" applyFont="1" applyBorder="1">
      <alignment vertical="center"/>
    </xf>
    <xf numFmtId="178" fontId="5" fillId="0" borderId="0" xfId="0" applyNumberFormat="1" applyFont="1">
      <alignment vertical="center"/>
    </xf>
    <xf numFmtId="14" fontId="5" fillId="0" borderId="1" xfId="0" applyNumberFormat="1" applyFont="1" applyBorder="1" applyAlignment="1">
      <alignment vertical="center" shrinkToFit="1"/>
    </xf>
    <xf numFmtId="0" fontId="5" fillId="0" borderId="1" xfId="0" applyFont="1" applyBorder="1" applyAlignment="1">
      <alignment horizontal="center" vertical="center"/>
    </xf>
    <xf numFmtId="179" fontId="5" fillId="0" borderId="1" xfId="0" applyNumberFormat="1" applyFont="1" applyBorder="1" applyAlignment="1">
      <alignment horizontal="center" vertical="center"/>
    </xf>
    <xf numFmtId="179" fontId="5" fillId="0" borderId="1" xfId="0" applyNumberFormat="1" applyFont="1" applyBorder="1" applyAlignment="1">
      <alignment horizontal="right" vertical="center"/>
    </xf>
    <xf numFmtId="0" fontId="5" fillId="0" borderId="1" xfId="0" applyFont="1" applyBorder="1" applyAlignment="1">
      <alignment horizontal="left" vertical="center" wrapText="1"/>
    </xf>
    <xf numFmtId="14" fontId="5" fillId="0" borderId="1" xfId="0" applyNumberFormat="1" applyFont="1" applyBorder="1" applyAlignment="1">
      <alignment horizontal="center" vertical="center" shrinkToFit="1"/>
    </xf>
    <xf numFmtId="0" fontId="5" fillId="0" borderId="0" xfId="0" applyFont="1" applyAlignment="1">
      <alignment horizontal="left" vertical="center" wrapText="1"/>
    </xf>
    <xf numFmtId="179" fontId="5" fillId="0" borderId="0" xfId="0" applyNumberFormat="1" applyFont="1" applyFill="1">
      <alignment vertical="center"/>
    </xf>
    <xf numFmtId="0" fontId="5" fillId="0" borderId="2" xfId="0" applyFont="1" applyBorder="1" applyAlignment="1">
      <alignment horizontal="right"/>
    </xf>
    <xf numFmtId="179" fontId="5" fillId="2" borderId="3" xfId="0" applyNumberFormat="1" applyFont="1" applyFill="1" applyBorder="1" applyAlignment="1">
      <alignment horizontal="center" vertical="center" wrapText="1" shrinkToFit="1"/>
    </xf>
    <xf numFmtId="179" fontId="5" fillId="2" borderId="8" xfId="0" applyNumberFormat="1" applyFont="1" applyFill="1" applyBorder="1" applyAlignment="1">
      <alignment horizontal="center" vertical="center" shrinkToFit="1"/>
    </xf>
    <xf numFmtId="38" fontId="5" fillId="2" borderId="3" xfId="1" applyFont="1" applyFill="1" applyBorder="1" applyAlignment="1">
      <alignment horizontal="center" vertical="center" wrapText="1" shrinkToFit="1"/>
    </xf>
    <xf numFmtId="38" fontId="5" fillId="2" borderId="4" xfId="1" applyFont="1" applyFill="1" applyBorder="1" applyAlignment="1">
      <alignment horizontal="center" vertical="center" shrinkToFi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179" fontId="5" fillId="2" borderId="3" xfId="0" applyNumberFormat="1" applyFont="1" applyFill="1" applyBorder="1" applyAlignment="1">
      <alignment horizontal="center" vertical="center" shrinkToFit="1"/>
    </xf>
    <xf numFmtId="179" fontId="5" fillId="2" borderId="5" xfId="0" applyNumberFormat="1" applyFont="1" applyFill="1" applyBorder="1" applyAlignment="1">
      <alignment horizontal="center" vertical="center" wrapText="1" shrinkToFit="1"/>
    </xf>
    <xf numFmtId="179" fontId="5" fillId="2" borderId="6" xfId="0" applyNumberFormat="1" applyFont="1" applyFill="1" applyBorder="1" applyAlignment="1">
      <alignment horizontal="center" vertical="center" wrapText="1" shrinkToFit="1"/>
    </xf>
    <xf numFmtId="179" fontId="5" fillId="2" borderId="7" xfId="0" applyNumberFormat="1" applyFont="1" applyFill="1" applyBorder="1" applyAlignment="1">
      <alignment horizontal="center" vertical="center" wrapText="1" shrinkToFit="1"/>
    </xf>
    <xf numFmtId="179" fontId="5" fillId="2" borderId="4" xfId="0" applyNumberFormat="1"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4" xfId="0" applyFont="1" applyFill="1" applyBorder="1" applyAlignment="1">
      <alignment horizontal="center" vertical="center" wrapText="1"/>
    </xf>
    <xf numFmtId="179" fontId="5" fillId="2" borderId="4" xfId="0" applyNumberFormat="1" applyFont="1" applyFill="1" applyBorder="1" applyAlignment="1">
      <alignment horizontal="center" vertical="center" shrinkToFit="1"/>
    </xf>
    <xf numFmtId="178" fontId="5" fillId="2" borderId="3" xfId="0" applyNumberFormat="1" applyFont="1" applyFill="1" applyBorder="1" applyAlignment="1">
      <alignment horizontal="center" vertical="center" wrapText="1" shrinkToFit="1"/>
    </xf>
    <xf numFmtId="178" fontId="5" fillId="2" borderId="4" xfId="0" applyNumberFormat="1" applyFont="1" applyFill="1" applyBorder="1" applyAlignment="1">
      <alignment horizontal="center" vertical="center" shrinkToFit="1"/>
    </xf>
  </cellXfs>
  <cellStyles count="10">
    <cellStyle name="桁区切り" xfId="1" builtinId="6"/>
    <cellStyle name="桁区切り 2" xfId="2" xr:uid="{00000000-0005-0000-0000-000001000000}"/>
    <cellStyle name="桁区切り 3" xfId="3" xr:uid="{00000000-0005-0000-0000-000002000000}"/>
    <cellStyle name="通貨 2" xfId="4" xr:uid="{00000000-0005-0000-0000-000003000000}"/>
    <cellStyle name="通貨 2 2" xfId="9" xr:uid="{00000000-0005-0000-0000-000004000000}"/>
    <cellStyle name="標準" xfId="0" builtinId="0"/>
    <cellStyle name="標準 15" xfId="5" xr:uid="{00000000-0005-0000-0000-000006000000}"/>
    <cellStyle name="標準 2" xfId="6" xr:uid="{00000000-0005-0000-0000-000007000000}"/>
    <cellStyle name="標準 2 2" xfId="8" xr:uid="{00000000-0005-0000-0000-000008000000}"/>
    <cellStyle name="標準 3" xfId="7"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revisions/userNames.xml" Type="http://schemas.openxmlformats.org/officeDocument/2006/relationships/usernames"/><Relationship Id="rId12" Target="revisions/revisionHeaders.xml" Type="http://schemas.openxmlformats.org/officeDocument/2006/relationships/revisionHeader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share/&#38498;&#20869;&#20849;&#26377;&#12501;&#12457;&#12523;&#12480;2023/&#20107;&#21209;&#37096;/&#12295;&#20225;&#30011;&#35506;/&#9733;&#22865;&#32004;&#20418;/01.&#22865;&#32004;&#38306;&#20418;/2024(&#20196;&#21644;6)&#24180;&#24230;/2024&#24180;&#24230;&#22865;&#32004;&#24773;&#22577;&#20844;&#38283;/20250330&#22865;&#32004;&#24773;&#22577;&#20844;&#38283;.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工事）"/>
      <sheetName val="競争入札（物品役務等）"/>
      <sheetName val="随意契約（工事）"/>
      <sheetName val="随意契約（物品役務等）"/>
    </sheetNames>
    <sheetDataSet>
      <sheetData sheetId="0" refreshError="1"/>
      <sheetData sheetId="1" refreshError="1">
        <row r="1">
          <cell r="M1">
            <v>45721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工事）"/>
      <sheetName val="競争入札（物品役務等）"/>
      <sheetName val="随意契約（工事）"/>
      <sheetName val="随意契約（物品役務等）"/>
    </sheetNames>
    <sheetDataSet>
      <sheetData sheetId="0" refreshError="1"/>
      <sheetData sheetId="1" refreshError="1"/>
      <sheetData sheetId="2" refreshError="1"/>
      <sheetData sheetId="3" refreshError="1">
        <row r="1">
          <cell r="M1">
            <v>45721</v>
          </cell>
        </row>
      </sheetData>
    </sheetDataSet>
  </externalBook>
</externalLink>
</file>

<file path=xl/revisions/_rels/revisionHeaders.xml.rels><?xml version="1.0" encoding="UTF-8" standalone="yes"?><Relationships xmlns="http://schemas.openxmlformats.org/package/2006/relationships"><Relationship Id="rId319" Target="revisionLog2.xml" Type="http://schemas.openxmlformats.org/officeDocument/2006/relationships/revisionLog"/><Relationship Id="rId320" Target="revisionLog1.xml" Type="http://schemas.openxmlformats.org/officeDocument/2006/relationships/revisionLog"/><Relationship Id="rId321" Target="revisionLog3.xml" Type="http://schemas.openxmlformats.org/officeDocument/2006/relationships/revisionLog"/></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558C01F-B1BC-44E2-BAC9-60122DA012B2}" diskRevisions="1" revisionId="7455" version="2">
  <header guid="{DF6EB4D0-394B-4BC0-8E3B-BD6E871768FC}" dateTime="2026-05-22T16:32:32" maxSheetId="5" userName="SSDT0314" r:id="rId319" minRId="7404" maxRId="7411">
    <sheetIdMap count="4">
      <sheetId val="1"/>
      <sheetId val="2"/>
      <sheetId val="3"/>
      <sheetId val="4"/>
    </sheetIdMap>
  </header>
  <header guid="{E3B8F911-6270-4FFF-8C93-D9EA191D903A}" dateTime="2026-05-27T14:15:10" maxSheetId="5" userName="SSDT0314" r:id="rId320" minRId="7424" maxRId="7431">
    <sheetIdMap count="4">
      <sheetId val="1"/>
      <sheetId val="2"/>
      <sheetId val="3"/>
      <sheetId val="4"/>
    </sheetIdMap>
  </header>
  <header guid="{6558C01F-B1BC-44E2-BAC9-60122DA012B2}" dateTime="2026-05-28T09:17:04" maxSheetId="5" userName="SSDT0040" r:id="rId321">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24" sId="2" odxf="1" dxf="1">
    <nc r="B74" t="inlineStr">
      <is>
        <t>〒874-0838
大分県別府市荘園町73番8号
独立行政法人国立病院機構
西別府病院
院長　末延　聡一</t>
        <rPh sb="16" eb="18">
          <t>ショウエン</t>
        </rPh>
        <rPh sb="18" eb="19">
          <t>マチ</t>
        </rPh>
        <rPh sb="21" eb="22">
          <t>バン</t>
        </rPh>
        <rPh sb="23" eb="24">
          <t>ゴウ</t>
        </rPh>
        <rPh sb="47" eb="49">
          <t>スエノブ</t>
        </rPh>
        <rPh sb="50" eb="52">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2" sqref="C74" start="0" length="0">
    <dxf>
      <numFmt numFmtId="19" formatCode="yyyy/m/d"/>
      <border outline="0">
        <left style="hair">
          <color indexed="64"/>
        </left>
        <right style="hair">
          <color indexed="64"/>
        </right>
        <top style="hair">
          <color indexed="64"/>
        </top>
        <bottom style="hair">
          <color indexed="64"/>
        </bottom>
      </border>
    </dxf>
  </rfmt>
  <rcc rId="7425" sId="2" odxf="1" dxf="1">
    <nc r="E74"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74" start="0" length="0">
    <dxf>
      <border outline="0">
        <left style="hair">
          <color indexed="64"/>
        </left>
        <right style="hair">
          <color indexed="64"/>
        </right>
        <top style="hair">
          <color indexed="64"/>
        </top>
        <bottom style="hair">
          <color indexed="64"/>
        </bottom>
      </border>
    </dxf>
  </rfmt>
  <rfmt sheetId="2" sqref="H74" start="0" length="0">
    <dxf>
      <border outline="0">
        <left style="hair">
          <color indexed="64"/>
        </left>
        <right style="hair">
          <color indexed="64"/>
        </right>
        <top style="hair">
          <color indexed="64"/>
        </top>
        <bottom style="hair">
          <color indexed="64"/>
        </bottom>
      </border>
    </dxf>
  </rfmt>
  <rfmt sheetId="2" sqref="I74" start="0" length="0">
    <dxf>
      <border outline="0">
        <left style="hair">
          <color indexed="64"/>
        </left>
        <right style="hair">
          <color indexed="64"/>
        </right>
        <top style="hair">
          <color indexed="64"/>
        </top>
        <bottom style="hair">
          <color indexed="64"/>
        </bottom>
      </border>
    </dxf>
  </rfmt>
  <rfmt sheetId="2" sqref="J74" start="0" length="0">
    <dxf>
      <border outline="0">
        <left style="hair">
          <color indexed="64"/>
        </left>
        <right style="hair">
          <color indexed="64"/>
        </right>
        <top style="hair">
          <color indexed="64"/>
        </top>
        <bottom style="hair">
          <color indexed="64"/>
        </bottom>
      </border>
    </dxf>
  </rfmt>
  <rfmt sheetId="2" sqref="K74" start="0" length="0">
    <dxf>
      <border outline="0">
        <left style="hair">
          <color indexed="64"/>
        </left>
        <right style="hair">
          <color indexed="64"/>
        </right>
        <top style="hair">
          <color indexed="64"/>
        </top>
        <bottom style="hair">
          <color indexed="64"/>
        </bottom>
      </border>
    </dxf>
  </rfmt>
  <rfmt sheetId="2" sqref="L74" start="0" length="0">
    <dxf>
      <border outline="0">
        <left style="hair">
          <color indexed="64"/>
        </left>
        <right style="hair">
          <color indexed="64"/>
        </right>
        <top style="hair">
          <color indexed="64"/>
        </top>
        <bottom style="hair">
          <color indexed="64"/>
        </bottom>
      </border>
    </dxf>
  </rfmt>
  <rcc rId="7426" sId="2" odxf="1" dxf="1">
    <nc r="M74">
      <f>DATEDIF(C74,$M$1,"D")+1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427" sId="2" odxf="1" dxf="1">
    <nc r="D74" t="inlineStr">
      <is>
        <t>大分県大分市大字下郡3667番　
株式会社キシヤ　大分営業所</t>
        <rPh sb="0" eb="3">
          <t>オオイタケン</t>
        </rPh>
        <rPh sb="3" eb="6">
          <t>オオイタシ</t>
        </rPh>
        <rPh sb="6" eb="8">
          <t>オオアザ</t>
        </rPh>
        <rPh sb="8" eb="10">
          <t>シモゴオリ</t>
        </rPh>
        <rPh sb="14" eb="15">
          <t>バン</t>
        </rPh>
        <rPh sb="17" eb="21">
          <t>カブシキガイシャ</t>
        </rPh>
        <rPh sb="25" eb="27">
          <t>ダイブ</t>
        </rPh>
        <rPh sb="27" eb="30">
          <t>エイギョウショ</t>
        </rPh>
        <phoneticPr fontId="0"/>
      </is>
    </nc>
    <ndxf>
      <border outline="0">
        <left style="hair">
          <color indexed="64"/>
        </left>
        <right style="hair">
          <color indexed="64"/>
        </right>
        <top style="hair">
          <color indexed="64"/>
        </top>
        <bottom style="hair">
          <color indexed="64"/>
        </bottom>
      </border>
    </ndxf>
  </rcc>
  <rcc rId="7428" sId="2" numFmtId="19">
    <nc r="C74">
      <v>46171</v>
    </nc>
  </rcc>
  <rcc rId="7429" sId="2">
    <nc r="A74" t="inlineStr">
      <is>
        <t>人工呼吸器２台単価契約</t>
        <rPh sb="0" eb="5">
          <t>ジンコウコキュウキ</t>
        </rPh>
        <rPh sb="6" eb="11">
          <t>ダイタンカケイヤク</t>
        </rPh>
        <phoneticPr fontId="0"/>
      </is>
    </nc>
  </rcc>
  <rcc rId="7430" sId="2" numFmtId="4">
    <nc r="G74">
      <v>5995000</v>
    </nc>
  </rcc>
  <rcc rId="7431" sId="1" numFmtId="19">
    <oc r="M1">
      <v>46167</v>
    </oc>
    <nc r="M1">
      <v>46171</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'競争入札（物品役務等）'!$A$1:$M$77</formula>
    <oldFormula>'競争入札（物品役務等）'!$A$1:$M$77</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04" sId="2">
    <nc r="A73" t="inlineStr">
      <is>
        <t>上部消化管汎用ビデオスコープ</t>
        <phoneticPr fontId="0"/>
      </is>
    </nc>
  </rcc>
  <rfmt sheetId="2" sqref="B73" start="0" length="0">
    <dxf>
      <alignment vertical="top" wrapText="1"/>
      <border outline="0">
        <left style="hair">
          <color indexed="64"/>
        </left>
        <right style="hair">
          <color indexed="64"/>
        </right>
        <top style="hair">
          <color indexed="64"/>
        </top>
        <bottom style="hair">
          <color indexed="64"/>
        </bottom>
      </border>
    </dxf>
  </rfmt>
  <rfmt sheetId="2" sqref="C73" start="0" length="0">
    <dxf>
      <numFmt numFmtId="19" formatCode="yyyy/m/d"/>
      <border outline="0">
        <left style="hair">
          <color indexed="64"/>
        </left>
        <right style="hair">
          <color indexed="64"/>
        </right>
        <top style="hair">
          <color indexed="64"/>
        </top>
        <bottom style="hair">
          <color indexed="64"/>
        </bottom>
      </border>
    </dxf>
  </rfmt>
  <rcc rId="7405" sId="2">
    <nc r="D73" t="inlineStr">
      <is>
        <t xml:space="preserve">大分市光吉９２７－１　
山下医科器械株式会社　大分支社
支　社　長　　友　野　賢　治
</t>
      </is>
    </nc>
  </rcc>
  <rcc rId="7406" sId="2" odxf="1" dxf="1">
    <nc r="E73"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73" start="0" length="0">
    <dxf>
      <border outline="0">
        <left style="hair">
          <color indexed="64"/>
        </left>
        <right style="hair">
          <color indexed="64"/>
        </right>
        <top style="hair">
          <color indexed="64"/>
        </top>
        <bottom style="hair">
          <color indexed="64"/>
        </bottom>
      </border>
    </dxf>
  </rfmt>
  <rfmt sheetId="2" sqref="H73" start="0" length="0">
    <dxf>
      <border outline="0">
        <left style="hair">
          <color indexed="64"/>
        </left>
        <right style="hair">
          <color indexed="64"/>
        </right>
        <top style="hair">
          <color indexed="64"/>
        </top>
        <bottom style="hair">
          <color indexed="64"/>
        </bottom>
      </border>
    </dxf>
  </rfmt>
  <rfmt sheetId="2" sqref="I73" start="0" length="0">
    <dxf>
      <border outline="0">
        <left style="hair">
          <color indexed="64"/>
        </left>
        <right style="hair">
          <color indexed="64"/>
        </right>
        <top style="hair">
          <color indexed="64"/>
        </top>
        <bottom style="hair">
          <color indexed="64"/>
        </bottom>
      </border>
    </dxf>
  </rfmt>
  <rfmt sheetId="2" sqref="J73" start="0" length="0">
    <dxf>
      <border outline="0">
        <left style="hair">
          <color indexed="64"/>
        </left>
        <right style="hair">
          <color indexed="64"/>
        </right>
        <top style="hair">
          <color indexed="64"/>
        </top>
        <bottom style="hair">
          <color indexed="64"/>
        </bottom>
      </border>
    </dxf>
  </rfmt>
  <rfmt sheetId="2" sqref="K73" start="0" length="0">
    <dxf>
      <border outline="0">
        <left style="hair">
          <color indexed="64"/>
        </left>
        <right style="hair">
          <color indexed="64"/>
        </right>
        <top style="hair">
          <color indexed="64"/>
        </top>
        <bottom style="hair">
          <color indexed="64"/>
        </bottom>
      </border>
    </dxf>
  </rfmt>
  <rfmt sheetId="2" sqref="L73" start="0" length="0">
    <dxf>
      <border outline="0">
        <left style="hair">
          <color indexed="64"/>
        </left>
        <right style="hair">
          <color indexed="64"/>
        </right>
        <top style="hair">
          <color indexed="64"/>
        </top>
        <bottom style="hair">
          <color indexed="64"/>
        </bottom>
      </border>
    </dxf>
  </rfmt>
  <rcc rId="7407" sId="2" odxf="1" dxf="1">
    <nc r="M73">
      <f>DATEDIF(C73,$M$1,"D")+1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408" sId="2">
    <nc r="B73" t="inlineStr">
      <is>
        <t>〒874-0838
大分県別府市荘園町73番8号
独立行政法人国立病院機構
西別府病院
院長　末延　聡一</t>
        <rPh sb="16" eb="18">
          <t>ショウエン</t>
        </rPh>
        <rPh sb="18" eb="19">
          <t>マチ</t>
        </rPh>
        <rPh sb="21" eb="22">
          <t>バン</t>
        </rPh>
        <rPh sb="23" eb="24">
          <t>ゴウ</t>
        </rPh>
        <rPh sb="47" eb="49">
          <t>スエノブ</t>
        </rPh>
        <rPh sb="50" eb="52">
          <t>ソウイチ</t>
        </rPh>
        <phoneticPr fontId="0"/>
      </is>
    </nc>
  </rcc>
  <rcc rId="7409" sId="2" numFmtId="19">
    <nc r="C73">
      <v>46167</v>
    </nc>
  </rcc>
  <rcc rId="7410" sId="2" numFmtId="4">
    <nc r="G73">
      <v>3949000</v>
    </nc>
  </rcc>
  <rcc rId="7411" sId="1" numFmtId="19">
    <oc r="M1">
      <v>46094</v>
    </oc>
    <nc r="M1">
      <v>46167</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'競争入札（物品役務等）'!$A$1:$M$77</formula>
    <oldFormula>'競争入札（物品役務等）'!$A$1:$M$73</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D0086AA_D478_440A_B598_54FCA93FDB3B_.wvu.PrintArea" hidden="1" oldHidden="1">
    <formula>'競争入札（工事）'!$A$1:$M$3</formula>
  </rdn>
  <rdn rId="0" localSheetId="1" customView="1" name="Z_AD0086AA_D478_440A_B598_54FCA93FDB3B_.wvu.PrintTitles" hidden="1" oldHidden="1">
    <formula>'競争入札（工事）'!$1:$2</formula>
  </rdn>
  <rdn rId="0" localSheetId="1" customView="1" name="Z_AD0086AA_D478_440A_B598_54FCA93FDB3B_.wvu.FilterData" hidden="1" oldHidden="1">
    <formula>'競争入札（工事）'!$A$2:$O$2</formula>
  </rdn>
  <rdn rId="0" localSheetId="2" customView="1" name="Z_AD0086AA_D478_440A_B598_54FCA93FDB3B_.wvu.PrintArea" hidden="1" oldHidden="1">
    <formula>'競争入札（物品役務等）'!$A$1:$M$77</formula>
  </rdn>
  <rdn rId="0" localSheetId="2" customView="1" name="Z_AD0086AA_D478_440A_B598_54FCA93FDB3B_.wvu.PrintTitles" hidden="1" oldHidden="1">
    <formula>'競争入札（物品役務等）'!$1:$3</formula>
  </rdn>
  <rdn rId="0" localSheetId="2" customView="1" name="Z_AD0086AA_D478_440A_B598_54FCA93FDB3B_.wvu.FilterData" hidden="1" oldHidden="1">
    <formula>'競争入札（物品役務等）'!$A$3:$O$3</formula>
  </rdn>
  <rdn rId="0" localSheetId="3" customView="1" name="Z_AD0086AA_D478_440A_B598_54FCA93FDB3B_.wvu.PrintArea" hidden="1" oldHidden="1">
    <formula>'随意契約（工事）'!$A$1:$M$3</formula>
  </rdn>
  <rdn rId="0" localSheetId="3" customView="1" name="Z_AD0086AA_D478_440A_B598_54FCA93FDB3B_.wvu.PrintTitles" hidden="1" oldHidden="1">
    <formula>'随意契約（工事）'!$1:$3</formula>
  </rdn>
  <rdn rId="0" localSheetId="3" customView="1" name="Z_AD0086AA_D478_440A_B598_54FCA93FDB3B_.wvu.FilterData" hidden="1" oldHidden="1">
    <formula>'随意契約（工事）'!$A$2:$O$2</formula>
  </rdn>
  <rdn rId="0" localSheetId="4" customView="1" name="Z_AD0086AA_D478_440A_B598_54FCA93FDB3B_.wvu.PrintArea" hidden="1" oldHidden="1">
    <formula>'随意契約（物品役務等）'!$A$1:$M$3</formula>
  </rdn>
  <rdn rId="0" localSheetId="4" customView="1" name="Z_AD0086AA_D478_440A_B598_54FCA93FDB3B_.wvu.PrintTitles" hidden="1" oldHidden="1">
    <formula>'随意契約（物品役務等）'!$1:$3</formula>
  </rdn>
  <rdn rId="0" localSheetId="4" customView="1" name="Z_AD0086AA_D478_440A_B598_54FCA93FDB3B_.wvu.FilterData" hidden="1" oldHidden="1">
    <formula>'随意契約（物品役務等）'!$A$3:$N$3</formula>
  </rdn>
  <rcv guid="{AD0086AA-D478-440A-B598-54FCA93FDB3B}"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printerSettings/printerSettings6.bin" Type="http://schemas.openxmlformats.org/officeDocument/2006/relationships/printerSettings"/><Relationship Id="rId7" Target="../printerSettings/printerSettings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printerSettings/printerSettings9.bin" Type="http://schemas.openxmlformats.org/officeDocument/2006/relationships/printerSettings"/><Relationship Id="rId3" Target="../printerSettings/printerSettings10.bin" Type="http://schemas.openxmlformats.org/officeDocument/2006/relationships/printerSettings"/><Relationship Id="rId4" Target="../printerSettings/printerSettings11.bin" Type="http://schemas.openxmlformats.org/officeDocument/2006/relationships/printerSettings"/><Relationship Id="rId5" Target="../printerSettings/printerSettings12.bin" Type="http://schemas.openxmlformats.org/officeDocument/2006/relationships/printerSettings"/><Relationship Id="rId6" Target="../printerSettings/printerSettings13.bin" Type="http://schemas.openxmlformats.org/officeDocument/2006/relationships/printerSettings"/><Relationship Id="rId7" Target="../printerSettings/printerSettings14.bin" Type="http://schemas.openxmlformats.org/officeDocument/2006/relationships/printerSettings"/><Relationship Id="rId8" Target="../drawings/vmlDrawing1.vml" Type="http://schemas.openxmlformats.org/officeDocument/2006/relationships/vmlDrawing"/><Relationship Id="rId9"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printerSettings/printerSettings16.bin" Type="http://schemas.openxmlformats.org/officeDocument/2006/relationships/printerSettings"/><Relationship Id="rId3" Target="../printerSettings/printerSettings17.bin" Type="http://schemas.openxmlformats.org/officeDocument/2006/relationships/printerSettings"/><Relationship Id="rId4" Target="../printerSettings/printerSettings18.bin" Type="http://schemas.openxmlformats.org/officeDocument/2006/relationships/printerSettings"/><Relationship Id="rId5" Target="../printerSettings/printerSettings19.bin" Type="http://schemas.openxmlformats.org/officeDocument/2006/relationships/printerSettings"/><Relationship Id="rId6" Target="../printerSettings/printerSettings20.bin" Type="http://schemas.openxmlformats.org/officeDocument/2006/relationships/printerSettings"/><Relationship Id="rId7" Target="../printerSettings/printerSettings21.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printerSettings/printerSettings23.bin" Type="http://schemas.openxmlformats.org/officeDocument/2006/relationships/printerSettings"/><Relationship Id="rId3" Target="../printerSettings/printerSettings24.bin" Type="http://schemas.openxmlformats.org/officeDocument/2006/relationships/printerSettings"/><Relationship Id="rId4" Target="../printerSettings/printerSettings25.bin" Type="http://schemas.openxmlformats.org/officeDocument/2006/relationships/printerSettings"/><Relationship Id="rId5" Target="../printerSettings/printerSettings26.bin" Type="http://schemas.openxmlformats.org/officeDocument/2006/relationships/printerSettings"/><Relationship Id="rId6" Target="../printerSettings/printerSettings27.bin" Type="http://schemas.openxmlformats.org/officeDocument/2006/relationships/printerSettings"/><Relationship Id="rId7" Target="../printerSettings/printerSettings2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9"/>
  <sheetViews>
    <sheetView tabSelected="1" zoomScaleNormal="100" zoomScaleSheetLayoutView="100" workbookViewId="0">
      <pane xSplit="3" ySplit="3" topLeftCell="D4" activePane="bottomRight" state="frozen"/>
      <selection pane="topRight" activeCell="D1" sqref="D1"/>
      <selection pane="bottomLeft" activeCell="A4" sqref="A4"/>
      <selection pane="bottomRight" activeCell="M2" sqref="M2:M3"/>
    </sheetView>
  </sheetViews>
  <sheetFormatPr defaultColWidth="9" defaultRowHeight="14.25"/>
  <cols>
    <col min="1" max="1" width="30.625" style="3" customWidth="1"/>
    <col min="2" max="2" width="22.625" style="4" customWidth="1"/>
    <col min="3" max="3" width="16.625" style="5" customWidth="1"/>
    <col min="4" max="4" width="40.625" style="13" customWidth="1"/>
    <col min="5" max="5" width="40.625" style="12" customWidth="1"/>
    <col min="6" max="6" width="12.625" style="12" customWidth="1"/>
    <col min="7" max="7" width="12.625" style="24" customWidth="1"/>
    <col min="8" max="8" width="6.625" style="6" customWidth="1"/>
    <col min="9" max="11" width="7.625" style="21" customWidth="1"/>
    <col min="12" max="12" width="16.625" style="6" customWidth="1"/>
    <col min="13" max="13" width="8.625" style="9" customWidth="1"/>
    <col min="14" max="16384" width="9" style="1"/>
  </cols>
  <sheetData>
    <row r="1" spans="1:15" s="19" customFormat="1" ht="27" customHeight="1">
      <c r="A1" s="22" t="s">
        <v>5</v>
      </c>
      <c r="B1" s="16"/>
      <c r="C1" s="17"/>
      <c r="D1" s="18"/>
      <c r="E1" s="73" t="s">
        <v>10</v>
      </c>
      <c r="F1" s="73"/>
      <c r="G1" s="73"/>
      <c r="H1" s="73"/>
      <c r="I1" s="73"/>
      <c r="J1" s="73"/>
      <c r="K1" s="73"/>
      <c r="L1" s="15" t="s">
        <v>11</v>
      </c>
      <c r="M1" s="14">
        <v>46171</v>
      </c>
      <c r="N1" s="20"/>
      <c r="O1" s="20"/>
    </row>
    <row r="2" spans="1:15" s="2" customFormat="1" ht="24.95" customHeight="1">
      <c r="A2" s="88" t="s">
        <v>3</v>
      </c>
      <c r="B2" s="86" t="s">
        <v>9</v>
      </c>
      <c r="C2" s="88" t="s">
        <v>0</v>
      </c>
      <c r="D2" s="78" t="s">
        <v>2</v>
      </c>
      <c r="E2" s="80" t="s">
        <v>1</v>
      </c>
      <c r="F2" s="78" t="s">
        <v>19</v>
      </c>
      <c r="G2" s="76" t="s">
        <v>18</v>
      </c>
      <c r="H2" s="74" t="s">
        <v>20</v>
      </c>
      <c r="I2" s="82" t="s">
        <v>16</v>
      </c>
      <c r="J2" s="83"/>
      <c r="K2" s="84"/>
      <c r="L2" s="81" t="s">
        <v>17</v>
      </c>
      <c r="M2" s="74" t="s">
        <v>12</v>
      </c>
      <c r="N2" s="10"/>
      <c r="O2" s="10"/>
    </row>
    <row r="3" spans="1:15" s="2" customFormat="1" ht="39.950000000000003" customHeight="1">
      <c r="A3" s="89"/>
      <c r="B3" s="87"/>
      <c r="C3" s="89"/>
      <c r="D3" s="90"/>
      <c r="E3" s="79"/>
      <c r="F3" s="79"/>
      <c r="G3" s="77"/>
      <c r="H3" s="75"/>
      <c r="I3" s="25" t="s">
        <v>13</v>
      </c>
      <c r="J3" s="25" t="s">
        <v>14</v>
      </c>
      <c r="K3" s="25" t="s">
        <v>15</v>
      </c>
      <c r="L3" s="75"/>
      <c r="M3" s="85"/>
      <c r="N3" s="10"/>
      <c r="O3" s="10"/>
    </row>
    <row r="4" spans="1:15" s="2" customFormat="1" ht="60" customHeight="1">
      <c r="A4" s="47" t="s">
        <v>79</v>
      </c>
      <c r="B4" s="47" t="s">
        <v>80</v>
      </c>
      <c r="C4" s="48">
        <v>45590</v>
      </c>
      <c r="D4" s="47" t="s">
        <v>81</v>
      </c>
      <c r="E4" s="49" t="s">
        <v>25</v>
      </c>
      <c r="F4" s="50" t="s">
        <v>21</v>
      </c>
      <c r="G4" s="51">
        <v>11550000</v>
      </c>
      <c r="H4" s="52" t="s">
        <v>21</v>
      </c>
      <c r="I4" s="53"/>
      <c r="J4" s="53"/>
      <c r="K4" s="53"/>
      <c r="L4" s="54"/>
      <c r="M4" s="55">
        <f t="shared" ref="M4" si="0">DATEDIF(C4,$M$1,"D")+1</f>
        <v>582</v>
      </c>
    </row>
    <row r="5" spans="1:15" s="2" customFormat="1" ht="60" customHeight="1">
      <c r="A5" s="47" t="s">
        <v>120</v>
      </c>
      <c r="B5" s="47" t="s">
        <v>71</v>
      </c>
      <c r="C5" s="48">
        <v>45709</v>
      </c>
      <c r="D5" s="47" t="s">
        <v>81</v>
      </c>
      <c r="E5" s="49" t="s">
        <v>25</v>
      </c>
      <c r="F5" s="50" t="s">
        <v>21</v>
      </c>
      <c r="G5" s="51">
        <v>2860000</v>
      </c>
      <c r="H5" s="52" t="s">
        <v>21</v>
      </c>
      <c r="I5" s="53"/>
      <c r="J5" s="53"/>
      <c r="K5" s="53"/>
      <c r="L5" s="54"/>
      <c r="M5" s="55">
        <f t="shared" ref="M5" si="1">DATEDIF(C5,$M$1,"D")+1</f>
        <v>463</v>
      </c>
    </row>
    <row r="6" spans="1:15" s="2" customFormat="1" ht="60" customHeight="1">
      <c r="A6" s="47" t="s">
        <v>147</v>
      </c>
      <c r="B6" s="47" t="s">
        <v>71</v>
      </c>
      <c r="C6" s="48">
        <v>45798</v>
      </c>
      <c r="D6" s="47" t="s">
        <v>148</v>
      </c>
      <c r="E6" s="49" t="s">
        <v>25</v>
      </c>
      <c r="F6" s="50" t="s">
        <v>21</v>
      </c>
      <c r="G6" s="51">
        <v>62700000</v>
      </c>
      <c r="H6" s="52" t="s">
        <v>21</v>
      </c>
      <c r="I6" s="53"/>
      <c r="J6" s="53"/>
      <c r="K6" s="53"/>
      <c r="L6" s="54"/>
      <c r="M6" s="55">
        <f t="shared" ref="M6" si="2">DATEDIF(C6,$M$1,"D")+1</f>
        <v>374</v>
      </c>
    </row>
    <row r="7" spans="1:15" s="2" customFormat="1" ht="60" customHeight="1">
      <c r="A7" s="47" t="s">
        <v>152</v>
      </c>
      <c r="B7" s="47" t="s">
        <v>71</v>
      </c>
      <c r="C7" s="48">
        <v>45902</v>
      </c>
      <c r="D7" s="47" t="s">
        <v>153</v>
      </c>
      <c r="E7" s="49" t="s">
        <v>25</v>
      </c>
      <c r="F7" s="50" t="s">
        <v>21</v>
      </c>
      <c r="G7" s="51">
        <v>59400000</v>
      </c>
      <c r="H7" s="52" t="s">
        <v>21</v>
      </c>
      <c r="I7" s="53"/>
      <c r="J7" s="53"/>
      <c r="K7" s="53"/>
      <c r="L7" s="54"/>
      <c r="M7" s="55">
        <f t="shared" ref="M7" si="3">DATEDIF(C7,$M$1,"D")+1</f>
        <v>270</v>
      </c>
    </row>
    <row r="8" spans="1:15" s="2" customFormat="1" ht="60" customHeight="1">
      <c r="A8" s="47" t="s">
        <v>154</v>
      </c>
      <c r="B8" s="47" t="s">
        <v>71</v>
      </c>
      <c r="C8" s="48">
        <v>45930</v>
      </c>
      <c r="D8" s="47" t="s">
        <v>155</v>
      </c>
      <c r="E8" s="49" t="s">
        <v>25</v>
      </c>
      <c r="F8" s="50" t="s">
        <v>21</v>
      </c>
      <c r="G8" s="51">
        <v>12423917</v>
      </c>
      <c r="H8" s="52" t="s">
        <v>21</v>
      </c>
      <c r="I8" s="53"/>
      <c r="J8" s="53"/>
      <c r="K8" s="53"/>
      <c r="L8" s="54"/>
      <c r="M8" s="55">
        <f t="shared" ref="M8" si="4">DATEDIF(C8,$M$1,"D")+1</f>
        <v>242</v>
      </c>
    </row>
    <row r="9" spans="1:15" s="27" customFormat="1" ht="60">
      <c r="A9" s="47" t="s">
        <v>158</v>
      </c>
      <c r="B9" s="47" t="s">
        <v>76</v>
      </c>
      <c r="C9" s="48">
        <v>45986</v>
      </c>
      <c r="D9" s="47" t="s">
        <v>159</v>
      </c>
      <c r="E9" s="49" t="s">
        <v>25</v>
      </c>
      <c r="F9" s="50" t="s">
        <v>21</v>
      </c>
      <c r="G9" s="51">
        <v>26070000</v>
      </c>
      <c r="H9" s="52" t="s">
        <v>21</v>
      </c>
      <c r="I9" s="53"/>
      <c r="J9" s="53"/>
      <c r="K9" s="53"/>
      <c r="L9" s="54"/>
      <c r="M9" s="55">
        <f t="shared" ref="M9" si="5">DATEDIF(C9,$M$1,"D")+1</f>
        <v>186</v>
      </c>
    </row>
  </sheetData>
  <customSheetViews>
    <customSheetView guid="{AD0086AA-D478-440A-B598-54FCA93FDB3B}" fitToPage="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customSheetView>
    <customSheetView guid="{7F8C9BB6-E2D2-4A22-AEFE-CEDA0F2A9E2D}"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customSheetView>
    <customSheetView guid="{93EC879D-E4B5-45C9-B6F5-C0A679704828}" fitToPage="1" printArea="1">
      <pane xSplit="3" ySplit="3" topLeftCell="D4" activePane="bottomRight" state="frozen"/>
      <selection pane="bottomRight" activeCell="D8" sqref="D8"/>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customSheetView>
    <customSheetView guid="{20403D78-6CFE-421A-AF1B-AED0D39BF9E3}" showPageBreaks="1" fitToPage="1" printArea="1">
      <pane xSplit="3" ySplit="3" topLeftCell="D4" activePane="bottomRight" state="frozen"/>
      <selection pane="bottomRight" activeCell="A4" sqref="A4"/>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customSheetView>
    <customSheetView guid="{0F535B21-7B33-4D48-AA14-EBF1308D24FD}"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customSheetView>
    <customSheetView guid="{D3D8A61F-CD9C-4589-80A3-C06E9458EAAB}"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6"/>
      <headerFooter alignWithMargins="0"/>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7"/>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O74"/>
  <sheetViews>
    <sheetView view="pageBreakPreview" zoomScaleNormal="100" zoomScaleSheetLayoutView="100" workbookViewId="0">
      <pane xSplit="3" ySplit="3" topLeftCell="D68" activePane="bottomRight" state="frozen"/>
      <selection pane="topRight" activeCell="D1" sqref="D1"/>
      <selection pane="bottomLeft" activeCell="A4" sqref="A4"/>
      <selection pane="bottomRight" activeCell="G75" sqref="G75"/>
    </sheetView>
  </sheetViews>
  <sheetFormatPr defaultColWidth="9" defaultRowHeight="14.25"/>
  <cols>
    <col min="1" max="1" width="30.625" style="3" customWidth="1"/>
    <col min="2" max="2" width="22.625" style="4" customWidth="1"/>
    <col min="3" max="3" width="16.625" style="29" customWidth="1"/>
    <col min="4" max="4" width="40.625" style="13" customWidth="1"/>
    <col min="5" max="5" width="40.625" style="12" customWidth="1"/>
    <col min="6" max="6" width="12.625" style="30" customWidth="1"/>
    <col min="7" max="7" width="14.625" style="6" bestFit="1" customWidth="1"/>
    <col min="8" max="8" width="6.625" style="6" customWidth="1"/>
    <col min="9" max="11" width="7.625" style="21" customWidth="1"/>
    <col min="12" max="12" width="14" style="6" customWidth="1"/>
    <col min="13" max="13" width="9.125" style="30" bestFit="1" customWidth="1"/>
    <col min="14" max="16384" width="9" style="1"/>
  </cols>
  <sheetData>
    <row r="1" spans="1:15" s="19" customFormat="1" ht="27" customHeight="1">
      <c r="A1" s="22" t="s">
        <v>6</v>
      </c>
      <c r="B1" s="16"/>
      <c r="C1" s="28"/>
      <c r="D1" s="18"/>
      <c r="E1" s="73" t="s">
        <v>10</v>
      </c>
      <c r="F1" s="73"/>
      <c r="G1" s="73"/>
      <c r="H1" s="73"/>
      <c r="I1" s="73"/>
      <c r="J1" s="73"/>
      <c r="K1" s="73"/>
      <c r="L1" s="15" t="s">
        <v>11</v>
      </c>
      <c r="M1" s="34">
        <f>'競争入札（工事）'!M1</f>
        <v>46171</v>
      </c>
      <c r="N1" s="20"/>
      <c r="O1" s="20"/>
    </row>
    <row r="2" spans="1:15" s="2" customFormat="1" ht="24.95" customHeight="1">
      <c r="A2" s="88" t="s">
        <v>3</v>
      </c>
      <c r="B2" s="86" t="s">
        <v>9</v>
      </c>
      <c r="C2" s="88" t="s">
        <v>0</v>
      </c>
      <c r="D2" s="78" t="s">
        <v>2</v>
      </c>
      <c r="E2" s="80" t="s">
        <v>1</v>
      </c>
      <c r="F2" s="78" t="s">
        <v>19</v>
      </c>
      <c r="G2" s="74" t="s">
        <v>18</v>
      </c>
      <c r="H2" s="74" t="s">
        <v>20</v>
      </c>
      <c r="I2" s="82" t="s">
        <v>16</v>
      </c>
      <c r="J2" s="83"/>
      <c r="K2" s="84"/>
      <c r="L2" s="81" t="s">
        <v>17</v>
      </c>
      <c r="M2" s="74" t="s">
        <v>12</v>
      </c>
      <c r="N2" s="10"/>
      <c r="O2" s="10"/>
    </row>
    <row r="3" spans="1:15" s="2" customFormat="1" ht="39.950000000000003" customHeight="1">
      <c r="A3" s="89"/>
      <c r="B3" s="87"/>
      <c r="C3" s="89"/>
      <c r="D3" s="90"/>
      <c r="E3" s="79"/>
      <c r="F3" s="79"/>
      <c r="G3" s="91"/>
      <c r="H3" s="91"/>
      <c r="I3" s="23" t="s">
        <v>13</v>
      </c>
      <c r="J3" s="23" t="s">
        <v>14</v>
      </c>
      <c r="K3" s="23" t="s">
        <v>15</v>
      </c>
      <c r="L3" s="91"/>
      <c r="M3" s="85"/>
      <c r="N3" s="10"/>
      <c r="O3" s="10"/>
    </row>
    <row r="4" spans="1:15" s="27" customFormat="1" ht="60">
      <c r="A4" s="31" t="s">
        <v>44</v>
      </c>
      <c r="B4" s="57" t="s">
        <v>22</v>
      </c>
      <c r="C4" s="61">
        <v>45439</v>
      </c>
      <c r="D4" s="8" t="s">
        <v>45</v>
      </c>
      <c r="E4" s="11" t="s">
        <v>4</v>
      </c>
      <c r="F4" s="36" t="s">
        <v>21</v>
      </c>
      <c r="G4" s="32">
        <v>3230506</v>
      </c>
      <c r="H4" s="32"/>
      <c r="I4" s="33"/>
      <c r="J4" s="33"/>
      <c r="K4" s="33"/>
      <c r="L4" s="32"/>
      <c r="M4" s="58">
        <f t="shared" ref="M4" si="0">DATEDIF(C4,$M$1,"D")+1</f>
        <v>733</v>
      </c>
    </row>
    <row r="5" spans="1:15" s="27" customFormat="1" ht="60">
      <c r="A5" s="31" t="s">
        <v>37</v>
      </c>
      <c r="B5" s="7" t="s">
        <v>22</v>
      </c>
      <c r="C5" s="45">
        <v>45443</v>
      </c>
      <c r="D5" s="7" t="s">
        <v>26</v>
      </c>
      <c r="E5" s="11" t="s">
        <v>4</v>
      </c>
      <c r="F5" s="36" t="s">
        <v>21</v>
      </c>
      <c r="G5" s="32">
        <v>12210000</v>
      </c>
      <c r="H5" s="32"/>
      <c r="I5" s="33"/>
      <c r="J5" s="33"/>
      <c r="K5" s="33"/>
      <c r="L5" s="32"/>
      <c r="M5" s="39">
        <f>DATEDIF(C5,$M$1,"D")+1</f>
        <v>729</v>
      </c>
    </row>
    <row r="6" spans="1:15" s="27" customFormat="1" ht="60">
      <c r="A6" s="31" t="s">
        <v>38</v>
      </c>
      <c r="B6" s="7" t="s">
        <v>22</v>
      </c>
      <c r="C6" s="45">
        <v>45443</v>
      </c>
      <c r="D6" s="7" t="s">
        <v>26</v>
      </c>
      <c r="E6" s="11" t="s">
        <v>4</v>
      </c>
      <c r="F6" s="36" t="s">
        <v>21</v>
      </c>
      <c r="G6" s="32">
        <v>2255000</v>
      </c>
      <c r="H6" s="32"/>
      <c r="I6" s="33"/>
      <c r="J6" s="33"/>
      <c r="K6" s="33"/>
      <c r="L6" s="32"/>
      <c r="M6" s="39">
        <f t="shared" ref="M6:M17" si="1">DATEDIF(C6,$M$1,"D")+1</f>
        <v>729</v>
      </c>
    </row>
    <row r="7" spans="1:15" s="27" customFormat="1" ht="60">
      <c r="A7" s="31" t="s">
        <v>39</v>
      </c>
      <c r="B7" s="7" t="s">
        <v>22</v>
      </c>
      <c r="C7" s="45">
        <v>45443</v>
      </c>
      <c r="D7" s="7" t="s">
        <v>26</v>
      </c>
      <c r="E7" s="11" t="s">
        <v>4</v>
      </c>
      <c r="F7" s="36" t="s">
        <v>21</v>
      </c>
      <c r="G7" s="32">
        <v>4730000</v>
      </c>
      <c r="H7" s="32"/>
      <c r="I7" s="33"/>
      <c r="J7" s="33"/>
      <c r="K7" s="33"/>
      <c r="L7" s="32"/>
      <c r="M7" s="39">
        <f t="shared" si="1"/>
        <v>729</v>
      </c>
    </row>
    <row r="8" spans="1:15" s="27" customFormat="1" ht="60">
      <c r="A8" s="31" t="s">
        <v>40</v>
      </c>
      <c r="B8" s="7" t="s">
        <v>22</v>
      </c>
      <c r="C8" s="45">
        <v>45443</v>
      </c>
      <c r="D8" s="8" t="s">
        <v>41</v>
      </c>
      <c r="E8" s="11" t="s">
        <v>4</v>
      </c>
      <c r="F8" s="36" t="s">
        <v>21</v>
      </c>
      <c r="G8" s="32">
        <v>9845000</v>
      </c>
      <c r="H8" s="32"/>
      <c r="I8" s="33"/>
      <c r="J8" s="33"/>
      <c r="K8" s="33"/>
      <c r="L8" s="32"/>
      <c r="M8" s="39">
        <f t="shared" si="1"/>
        <v>729</v>
      </c>
    </row>
    <row r="9" spans="1:15" s="44" customFormat="1" ht="60">
      <c r="A9" s="57" t="s">
        <v>50</v>
      </c>
      <c r="B9" s="57" t="s">
        <v>22</v>
      </c>
      <c r="C9" s="61">
        <v>45464</v>
      </c>
      <c r="D9" s="57" t="s">
        <v>24</v>
      </c>
      <c r="E9" s="35" t="s">
        <v>4</v>
      </c>
      <c r="F9" s="36" t="s">
        <v>21</v>
      </c>
      <c r="G9" s="37">
        <v>42738666</v>
      </c>
      <c r="H9" s="37"/>
      <c r="I9" s="38"/>
      <c r="J9" s="38"/>
      <c r="K9" s="38"/>
      <c r="L9" s="37"/>
      <c r="M9" s="58">
        <f t="shared" ref="M9" si="2">DATEDIF(C9,$M$1,"D")+1</f>
        <v>708</v>
      </c>
    </row>
    <row r="10" spans="1:15" s="44" customFormat="1" ht="60">
      <c r="A10" s="57" t="s">
        <v>50</v>
      </c>
      <c r="B10" s="57" t="s">
        <v>22</v>
      </c>
      <c r="C10" s="61">
        <v>45464</v>
      </c>
      <c r="D10" s="8" t="s">
        <v>51</v>
      </c>
      <c r="E10" s="35" t="s">
        <v>4</v>
      </c>
      <c r="F10" s="36" t="s">
        <v>21</v>
      </c>
      <c r="G10" s="37">
        <v>3746307</v>
      </c>
      <c r="H10" s="37"/>
      <c r="I10" s="38"/>
      <c r="J10" s="38"/>
      <c r="K10" s="38"/>
      <c r="L10" s="37"/>
      <c r="M10" s="58">
        <f t="shared" ref="M10" si="3">DATEDIF(C10,$M$1,"D")+1</f>
        <v>708</v>
      </c>
    </row>
    <row r="11" spans="1:15" s="27" customFormat="1" ht="60">
      <c r="A11" s="31" t="s">
        <v>46</v>
      </c>
      <c r="B11" s="57" t="s">
        <v>22</v>
      </c>
      <c r="C11" s="61">
        <v>45475</v>
      </c>
      <c r="D11" s="8" t="s">
        <v>41</v>
      </c>
      <c r="E11" s="11" t="s">
        <v>4</v>
      </c>
      <c r="F11" s="36" t="s">
        <v>21</v>
      </c>
      <c r="G11" s="32">
        <v>3079120</v>
      </c>
      <c r="H11" s="32"/>
      <c r="I11" s="33"/>
      <c r="J11" s="33"/>
      <c r="K11" s="33"/>
      <c r="L11" s="32"/>
      <c r="M11" s="58">
        <f t="shared" si="1"/>
        <v>697</v>
      </c>
    </row>
    <row r="12" spans="1:15" s="27" customFormat="1" ht="60">
      <c r="A12" s="31" t="s">
        <v>47</v>
      </c>
      <c r="B12" s="57" t="s">
        <v>22</v>
      </c>
      <c r="C12" s="61">
        <v>45481</v>
      </c>
      <c r="D12" s="8" t="s">
        <v>34</v>
      </c>
      <c r="E12" s="11" t="s">
        <v>4</v>
      </c>
      <c r="F12" s="36" t="s">
        <v>21</v>
      </c>
      <c r="G12" s="32">
        <v>7761050</v>
      </c>
      <c r="H12" s="32"/>
      <c r="I12" s="33"/>
      <c r="J12" s="33"/>
      <c r="K12" s="33"/>
      <c r="L12" s="32"/>
      <c r="M12" s="58">
        <f t="shared" si="1"/>
        <v>691</v>
      </c>
    </row>
    <row r="13" spans="1:15" s="27" customFormat="1" ht="60">
      <c r="A13" s="31" t="s">
        <v>68</v>
      </c>
      <c r="B13" s="57" t="s">
        <v>32</v>
      </c>
      <c r="C13" s="61">
        <v>45498</v>
      </c>
      <c r="D13" s="8" t="s">
        <v>69</v>
      </c>
      <c r="E13" s="11" t="s">
        <v>4</v>
      </c>
      <c r="F13" s="36" t="s">
        <v>21</v>
      </c>
      <c r="G13" s="32">
        <v>10599270</v>
      </c>
      <c r="H13" s="32"/>
      <c r="I13" s="33"/>
      <c r="J13" s="33"/>
      <c r="K13" s="33"/>
      <c r="L13" s="32"/>
      <c r="M13" s="58">
        <f t="shared" ref="M13" si="4">DATEDIF(C13,$M$1,"D")+1</f>
        <v>674</v>
      </c>
    </row>
    <row r="14" spans="1:15" s="27" customFormat="1" ht="60">
      <c r="A14" s="31" t="s">
        <v>48</v>
      </c>
      <c r="B14" s="57" t="s">
        <v>22</v>
      </c>
      <c r="C14" s="61">
        <v>45499</v>
      </c>
      <c r="D14" s="8" t="s">
        <v>34</v>
      </c>
      <c r="E14" s="11" t="s">
        <v>4</v>
      </c>
      <c r="F14" s="36" t="s">
        <v>21</v>
      </c>
      <c r="G14" s="32">
        <v>4444000</v>
      </c>
      <c r="H14" s="32"/>
      <c r="I14" s="33"/>
      <c r="J14" s="33"/>
      <c r="K14" s="33"/>
      <c r="L14" s="32"/>
      <c r="M14" s="58">
        <f>DATEDIF(C14,$M$1,"D")+1</f>
        <v>673</v>
      </c>
    </row>
    <row r="15" spans="1:15" s="27" customFormat="1" ht="60">
      <c r="A15" s="31" t="s">
        <v>49</v>
      </c>
      <c r="B15" s="57" t="s">
        <v>22</v>
      </c>
      <c r="C15" s="61">
        <v>45499</v>
      </c>
      <c r="D15" s="8" t="s">
        <v>34</v>
      </c>
      <c r="E15" s="11" t="s">
        <v>4</v>
      </c>
      <c r="F15" s="36" t="s">
        <v>21</v>
      </c>
      <c r="G15" s="32">
        <v>4565000</v>
      </c>
      <c r="H15" s="32"/>
      <c r="I15" s="33"/>
      <c r="J15" s="33"/>
      <c r="K15" s="33"/>
      <c r="L15" s="32"/>
      <c r="M15" s="58">
        <f t="shared" si="1"/>
        <v>673</v>
      </c>
    </row>
    <row r="16" spans="1:15" s="27" customFormat="1" ht="60">
      <c r="A16" s="31" t="s">
        <v>113</v>
      </c>
      <c r="B16" s="57" t="s">
        <v>172</v>
      </c>
      <c r="C16" s="61">
        <v>45504</v>
      </c>
      <c r="D16" s="8" t="s">
        <v>112</v>
      </c>
      <c r="E16" s="11" t="s">
        <v>4</v>
      </c>
      <c r="F16" s="36" t="s">
        <v>21</v>
      </c>
      <c r="G16" s="32">
        <v>1677567.8</v>
      </c>
      <c r="H16" s="32"/>
      <c r="I16" s="33"/>
      <c r="J16" s="33"/>
      <c r="K16" s="33"/>
      <c r="L16" s="32"/>
      <c r="M16" s="58">
        <f>DATEDIF(C16,'[1]競争入札（物品役務等）'!$M$1,"D")+1</f>
        <v>218</v>
      </c>
    </row>
    <row r="17" spans="1:13" s="27" customFormat="1" ht="60">
      <c r="A17" s="31" t="s">
        <v>54</v>
      </c>
      <c r="B17" s="57" t="s">
        <v>22</v>
      </c>
      <c r="C17" s="61">
        <v>45511</v>
      </c>
      <c r="D17" s="8" t="s">
        <v>55</v>
      </c>
      <c r="E17" s="11" t="s">
        <v>56</v>
      </c>
      <c r="F17" s="36" t="s">
        <v>21</v>
      </c>
      <c r="G17" s="32">
        <v>166320000</v>
      </c>
      <c r="H17" s="32"/>
      <c r="I17" s="33"/>
      <c r="J17" s="33"/>
      <c r="K17" s="33"/>
      <c r="L17" s="32"/>
      <c r="M17" s="58">
        <f t="shared" si="1"/>
        <v>661</v>
      </c>
    </row>
    <row r="18" spans="1:13" s="27" customFormat="1" ht="60">
      <c r="A18" s="31" t="s">
        <v>60</v>
      </c>
      <c r="B18" s="57" t="s">
        <v>172</v>
      </c>
      <c r="C18" s="61">
        <v>45527</v>
      </c>
      <c r="D18" s="8" t="s">
        <v>61</v>
      </c>
      <c r="E18" s="11" t="s">
        <v>4</v>
      </c>
      <c r="F18" s="36" t="s">
        <v>21</v>
      </c>
      <c r="G18" s="32">
        <f>8079570*1.1</f>
        <v>8887527</v>
      </c>
      <c r="H18" s="32"/>
      <c r="I18" s="33"/>
      <c r="J18" s="33"/>
      <c r="K18" s="33"/>
      <c r="L18" s="32"/>
      <c r="M18" s="58">
        <f t="shared" ref="M18:M21" si="5">DATEDIF(C18,$M$1,"D")+1</f>
        <v>645</v>
      </c>
    </row>
    <row r="19" spans="1:13" s="27" customFormat="1" ht="60">
      <c r="A19" s="31" t="s">
        <v>60</v>
      </c>
      <c r="B19" s="57" t="s">
        <v>32</v>
      </c>
      <c r="C19" s="61">
        <v>45527</v>
      </c>
      <c r="D19" s="8" t="s">
        <v>62</v>
      </c>
      <c r="E19" s="11" t="s">
        <v>4</v>
      </c>
      <c r="F19" s="36" t="s">
        <v>21</v>
      </c>
      <c r="G19" s="32">
        <f>3399070*1.1</f>
        <v>3738977.0000000005</v>
      </c>
      <c r="H19" s="32"/>
      <c r="I19" s="33"/>
      <c r="J19" s="33"/>
      <c r="K19" s="33"/>
      <c r="L19" s="32"/>
      <c r="M19" s="58">
        <f t="shared" si="5"/>
        <v>645</v>
      </c>
    </row>
    <row r="20" spans="1:13" s="27" customFormat="1" ht="60">
      <c r="A20" s="31" t="s">
        <v>44</v>
      </c>
      <c r="B20" s="57" t="s">
        <v>172</v>
      </c>
      <c r="C20" s="61">
        <v>45560</v>
      </c>
      <c r="D20" s="8" t="s">
        <v>45</v>
      </c>
      <c r="E20" s="11" t="s">
        <v>4</v>
      </c>
      <c r="F20" s="36" t="s">
        <v>21</v>
      </c>
      <c r="G20" s="32">
        <v>6214530</v>
      </c>
      <c r="H20" s="32"/>
      <c r="I20" s="33"/>
      <c r="J20" s="33"/>
      <c r="K20" s="33"/>
      <c r="L20" s="32"/>
      <c r="M20" s="58">
        <f t="shared" si="5"/>
        <v>612</v>
      </c>
    </row>
    <row r="21" spans="1:13" s="27" customFormat="1" ht="60">
      <c r="A21" s="31" t="s">
        <v>44</v>
      </c>
      <c r="B21" s="57" t="s">
        <v>172</v>
      </c>
      <c r="C21" s="61">
        <v>45560</v>
      </c>
      <c r="D21" s="8" t="s">
        <v>63</v>
      </c>
      <c r="E21" s="11" t="s">
        <v>4</v>
      </c>
      <c r="F21" s="36" t="s">
        <v>21</v>
      </c>
      <c r="G21" s="32">
        <v>1404365</v>
      </c>
      <c r="H21" s="32"/>
      <c r="I21" s="33"/>
      <c r="J21" s="33"/>
      <c r="K21" s="33"/>
      <c r="L21" s="32"/>
      <c r="M21" s="58">
        <f t="shared" si="5"/>
        <v>612</v>
      </c>
    </row>
    <row r="22" spans="1:13" s="27" customFormat="1" ht="60">
      <c r="A22" s="31" t="s">
        <v>58</v>
      </c>
      <c r="B22" s="57" t="s">
        <v>172</v>
      </c>
      <c r="C22" s="61">
        <v>45565</v>
      </c>
      <c r="D22" s="8" t="s">
        <v>59</v>
      </c>
      <c r="E22" s="11" t="s">
        <v>4</v>
      </c>
      <c r="F22" s="36" t="s">
        <v>21</v>
      </c>
      <c r="G22" s="32">
        <v>9328000</v>
      </c>
      <c r="H22" s="32"/>
      <c r="I22" s="33"/>
      <c r="J22" s="33"/>
      <c r="K22" s="33"/>
      <c r="L22" s="32"/>
      <c r="M22" s="58">
        <f t="shared" ref="M22" si="6">DATEDIF(C22,$M$1,"D")+1</f>
        <v>607</v>
      </c>
    </row>
    <row r="23" spans="1:13" s="27" customFormat="1" ht="60">
      <c r="A23" s="31" t="s">
        <v>84</v>
      </c>
      <c r="B23" s="57" t="s">
        <v>71</v>
      </c>
      <c r="C23" s="61">
        <v>45602</v>
      </c>
      <c r="D23" s="8" t="s">
        <v>34</v>
      </c>
      <c r="E23" s="11" t="s">
        <v>4</v>
      </c>
      <c r="F23" s="36" t="s">
        <v>21</v>
      </c>
      <c r="G23" s="32">
        <v>2288000</v>
      </c>
      <c r="H23" s="32"/>
      <c r="I23" s="33"/>
      <c r="J23" s="33"/>
      <c r="K23" s="33"/>
      <c r="L23" s="32"/>
      <c r="M23" s="58">
        <f t="shared" ref="M23:M43" si="7">DATEDIF(C23,$M$1,"D")+1</f>
        <v>570</v>
      </c>
    </row>
    <row r="24" spans="1:13" s="27" customFormat="1" ht="60">
      <c r="A24" s="31" t="s">
        <v>86</v>
      </c>
      <c r="B24" s="57" t="s">
        <v>71</v>
      </c>
      <c r="C24" s="61">
        <v>45624</v>
      </c>
      <c r="D24" s="8" t="s">
        <v>88</v>
      </c>
      <c r="E24" s="11" t="s">
        <v>4</v>
      </c>
      <c r="F24" s="36" t="s">
        <v>21</v>
      </c>
      <c r="G24" s="32">
        <v>78540000</v>
      </c>
      <c r="H24" s="32"/>
      <c r="I24" s="33"/>
      <c r="J24" s="33"/>
      <c r="K24" s="33"/>
      <c r="L24" s="32"/>
      <c r="M24" s="58">
        <f t="shared" si="7"/>
        <v>548</v>
      </c>
    </row>
    <row r="25" spans="1:13" s="27" customFormat="1" ht="60">
      <c r="A25" s="31" t="s">
        <v>87</v>
      </c>
      <c r="B25" s="57" t="s">
        <v>71</v>
      </c>
      <c r="C25" s="61">
        <v>45624</v>
      </c>
      <c r="D25" s="8" t="s">
        <v>34</v>
      </c>
      <c r="E25" s="11" t="s">
        <v>4</v>
      </c>
      <c r="F25" s="36" t="s">
        <v>21</v>
      </c>
      <c r="G25" s="32">
        <v>19008000</v>
      </c>
      <c r="H25" s="32"/>
      <c r="I25" s="33"/>
      <c r="J25" s="33"/>
      <c r="K25" s="33"/>
      <c r="L25" s="32"/>
      <c r="M25" s="58">
        <f t="shared" si="7"/>
        <v>548</v>
      </c>
    </row>
    <row r="26" spans="1:13" s="27" customFormat="1" ht="60">
      <c r="A26" s="31" t="s">
        <v>89</v>
      </c>
      <c r="B26" s="57" t="s">
        <v>71</v>
      </c>
      <c r="C26" s="61">
        <v>45643</v>
      </c>
      <c r="D26" s="8" t="s">
        <v>90</v>
      </c>
      <c r="E26" s="11" t="s">
        <v>4</v>
      </c>
      <c r="F26" s="36" t="s">
        <v>21</v>
      </c>
      <c r="G26" s="32">
        <v>4225795.2</v>
      </c>
      <c r="H26" s="32"/>
      <c r="I26" s="33"/>
      <c r="J26" s="33"/>
      <c r="K26" s="33"/>
      <c r="L26" s="32"/>
      <c r="M26" s="58">
        <f t="shared" si="7"/>
        <v>529</v>
      </c>
    </row>
    <row r="27" spans="1:13" s="27" customFormat="1" ht="60">
      <c r="A27" s="31" t="s">
        <v>91</v>
      </c>
      <c r="B27" s="57" t="s">
        <v>71</v>
      </c>
      <c r="C27" s="61">
        <v>45678</v>
      </c>
      <c r="D27" s="8" t="s">
        <v>92</v>
      </c>
      <c r="E27" s="11" t="s">
        <v>4</v>
      </c>
      <c r="F27" s="36"/>
      <c r="G27" s="32">
        <v>64545796.700000003</v>
      </c>
      <c r="H27" s="32"/>
      <c r="I27" s="33"/>
      <c r="J27" s="33"/>
      <c r="K27" s="33"/>
      <c r="L27" s="32"/>
      <c r="M27" s="58">
        <f t="shared" si="7"/>
        <v>494</v>
      </c>
    </row>
    <row r="28" spans="1:13" s="27" customFormat="1" ht="60">
      <c r="A28" s="31" t="s">
        <v>93</v>
      </c>
      <c r="B28" s="57" t="s">
        <v>71</v>
      </c>
      <c r="C28" s="61">
        <v>45686</v>
      </c>
      <c r="D28" s="8" t="s">
        <v>94</v>
      </c>
      <c r="E28" s="11" t="s">
        <v>4</v>
      </c>
      <c r="F28" s="36"/>
      <c r="G28" s="32">
        <v>69003825</v>
      </c>
      <c r="H28" s="32"/>
      <c r="I28" s="33"/>
      <c r="J28" s="33"/>
      <c r="K28" s="33"/>
      <c r="L28" s="32"/>
      <c r="M28" s="58">
        <f t="shared" si="7"/>
        <v>486</v>
      </c>
    </row>
    <row r="29" spans="1:13" s="27" customFormat="1" ht="60">
      <c r="A29" s="31" t="s">
        <v>95</v>
      </c>
      <c r="B29" s="57" t="s">
        <v>71</v>
      </c>
      <c r="C29" s="61">
        <v>45688</v>
      </c>
      <c r="D29" s="8" t="s">
        <v>96</v>
      </c>
      <c r="E29" s="11" t="s">
        <v>4</v>
      </c>
      <c r="F29" s="36"/>
      <c r="G29" s="32">
        <v>4890094</v>
      </c>
      <c r="H29" s="32"/>
      <c r="I29" s="33"/>
      <c r="J29" s="33"/>
      <c r="K29" s="33"/>
      <c r="L29" s="32"/>
      <c r="M29" s="58">
        <f t="shared" si="7"/>
        <v>484</v>
      </c>
    </row>
    <row r="30" spans="1:13" s="27" customFormat="1" ht="60">
      <c r="A30" s="31" t="s">
        <v>119</v>
      </c>
      <c r="B30" s="40" t="s">
        <v>71</v>
      </c>
      <c r="C30" s="70">
        <v>45695</v>
      </c>
      <c r="D30" s="69" t="s">
        <v>118</v>
      </c>
      <c r="E30" s="11" t="s">
        <v>4</v>
      </c>
      <c r="F30" s="42" t="s">
        <v>21</v>
      </c>
      <c r="G30" s="63">
        <v>10453311</v>
      </c>
      <c r="H30" s="60" t="s">
        <v>21</v>
      </c>
      <c r="I30" s="60" t="s">
        <v>21</v>
      </c>
      <c r="J30" s="60" t="s">
        <v>21</v>
      </c>
      <c r="K30" s="60" t="s">
        <v>21</v>
      </c>
      <c r="L30" s="59"/>
      <c r="M30" s="58">
        <f>DATEDIF(C30,'[2]随意契約（物品役務等）'!$M$1,"D")+1</f>
        <v>27</v>
      </c>
    </row>
    <row r="31" spans="1:13" s="27" customFormat="1" ht="60">
      <c r="A31" s="31" t="s">
        <v>44</v>
      </c>
      <c r="B31" s="57" t="s">
        <v>71</v>
      </c>
      <c r="C31" s="61">
        <v>45714</v>
      </c>
      <c r="D31" s="8" t="s">
        <v>45</v>
      </c>
      <c r="E31" s="11" t="s">
        <v>4</v>
      </c>
      <c r="F31" s="36"/>
      <c r="G31" s="32">
        <v>2355112</v>
      </c>
      <c r="H31" s="32"/>
      <c r="I31" s="33"/>
      <c r="J31" s="33"/>
      <c r="K31" s="33"/>
      <c r="L31" s="32"/>
      <c r="M31" s="58">
        <f t="shared" ref="M31:M33" si="8">DATEDIF(C31,$M$1,"D")+1</f>
        <v>458</v>
      </c>
    </row>
    <row r="32" spans="1:13" s="27" customFormat="1" ht="60">
      <c r="A32" s="31" t="s">
        <v>106</v>
      </c>
      <c r="B32" s="57" t="s">
        <v>71</v>
      </c>
      <c r="C32" s="61">
        <v>45714</v>
      </c>
      <c r="D32" s="8" t="s">
        <v>88</v>
      </c>
      <c r="E32" s="11" t="s">
        <v>4</v>
      </c>
      <c r="F32" s="36"/>
      <c r="G32" s="32">
        <v>21714000</v>
      </c>
      <c r="H32" s="32"/>
      <c r="I32" s="33"/>
      <c r="J32" s="33"/>
      <c r="K32" s="33"/>
      <c r="L32" s="32"/>
      <c r="M32" s="58">
        <f t="shared" si="8"/>
        <v>458</v>
      </c>
    </row>
    <row r="33" spans="1:13" s="27" customFormat="1" ht="60">
      <c r="A33" s="31" t="s">
        <v>105</v>
      </c>
      <c r="B33" s="57" t="s">
        <v>71</v>
      </c>
      <c r="C33" s="61">
        <v>45714</v>
      </c>
      <c r="D33" s="8" t="s">
        <v>88</v>
      </c>
      <c r="E33" s="11" t="s">
        <v>4</v>
      </c>
      <c r="F33" s="36"/>
      <c r="G33" s="32">
        <v>12123771</v>
      </c>
      <c r="H33" s="32"/>
      <c r="I33" s="33"/>
      <c r="J33" s="33"/>
      <c r="K33" s="33"/>
      <c r="L33" s="32"/>
      <c r="M33" s="58">
        <f t="shared" si="8"/>
        <v>458</v>
      </c>
    </row>
    <row r="34" spans="1:13" s="27" customFormat="1" ht="60">
      <c r="A34" s="31" t="s">
        <v>97</v>
      </c>
      <c r="B34" s="57" t="s">
        <v>71</v>
      </c>
      <c r="C34" s="61">
        <v>45716</v>
      </c>
      <c r="D34" s="8" t="s">
        <v>98</v>
      </c>
      <c r="E34" s="11" t="s">
        <v>56</v>
      </c>
      <c r="F34" s="36"/>
      <c r="G34" s="32">
        <v>539569800</v>
      </c>
      <c r="H34" s="32"/>
      <c r="I34" s="33"/>
      <c r="J34" s="33"/>
      <c r="K34" s="33"/>
      <c r="L34" s="32"/>
      <c r="M34" s="58">
        <f t="shared" si="7"/>
        <v>456</v>
      </c>
    </row>
    <row r="35" spans="1:13" s="27" customFormat="1" ht="60">
      <c r="A35" s="3" t="s">
        <v>99</v>
      </c>
      <c r="B35" s="57" t="s">
        <v>71</v>
      </c>
      <c r="C35" s="61">
        <v>45721</v>
      </c>
      <c r="D35" s="13" t="s">
        <v>102</v>
      </c>
      <c r="E35" s="11" t="s">
        <v>4</v>
      </c>
      <c r="F35" s="66"/>
      <c r="G35" s="32">
        <v>6330720</v>
      </c>
      <c r="H35" s="32"/>
      <c r="I35" s="33"/>
      <c r="J35" s="33"/>
      <c r="K35" s="33"/>
      <c r="L35" s="32"/>
      <c r="M35" s="58">
        <f t="shared" si="7"/>
        <v>451</v>
      </c>
    </row>
    <row r="36" spans="1:13" s="27" customFormat="1" ht="60">
      <c r="A36" s="3" t="s">
        <v>100</v>
      </c>
      <c r="B36" s="57" t="s">
        <v>71</v>
      </c>
      <c r="C36" s="61">
        <v>45721</v>
      </c>
      <c r="D36" s="13" t="s">
        <v>102</v>
      </c>
      <c r="E36" s="11" t="s">
        <v>4</v>
      </c>
      <c r="F36" s="66"/>
      <c r="G36" s="32">
        <v>2801600</v>
      </c>
      <c r="H36" s="32"/>
      <c r="I36" s="33"/>
      <c r="J36" s="33"/>
      <c r="K36" s="33"/>
      <c r="L36" s="32"/>
      <c r="M36" s="58">
        <f t="shared" si="7"/>
        <v>451</v>
      </c>
    </row>
    <row r="37" spans="1:13" s="27" customFormat="1" ht="60">
      <c r="A37" s="3" t="s">
        <v>101</v>
      </c>
      <c r="B37" s="57" t="s">
        <v>71</v>
      </c>
      <c r="C37" s="61">
        <v>45721</v>
      </c>
      <c r="D37" s="13" t="s">
        <v>102</v>
      </c>
      <c r="E37" s="11" t="s">
        <v>4</v>
      </c>
      <c r="F37" s="66"/>
      <c r="G37" s="32">
        <v>13011597.5</v>
      </c>
      <c r="H37" s="32"/>
      <c r="I37" s="33"/>
      <c r="J37" s="33"/>
      <c r="K37" s="33"/>
      <c r="L37" s="32"/>
      <c r="M37" s="58">
        <f t="shared" si="7"/>
        <v>451</v>
      </c>
    </row>
    <row r="38" spans="1:13" s="27" customFormat="1" ht="60">
      <c r="A38" s="3" t="s">
        <v>111</v>
      </c>
      <c r="B38" s="57" t="s">
        <v>71</v>
      </c>
      <c r="C38" s="61">
        <v>45729</v>
      </c>
      <c r="D38" s="13" t="s">
        <v>110</v>
      </c>
      <c r="E38" s="11" t="s">
        <v>4</v>
      </c>
      <c r="F38" s="66"/>
      <c r="G38" s="32">
        <v>2184600</v>
      </c>
      <c r="H38" s="32"/>
      <c r="I38" s="33"/>
      <c r="J38" s="33"/>
      <c r="K38" s="33"/>
      <c r="L38" s="32"/>
      <c r="M38" s="58">
        <f t="shared" si="7"/>
        <v>443</v>
      </c>
    </row>
    <row r="39" spans="1:13" s="27" customFormat="1" ht="60">
      <c r="A39" s="3" t="s">
        <v>109</v>
      </c>
      <c r="B39" s="57" t="s">
        <v>71</v>
      </c>
      <c r="C39" s="61">
        <v>45733</v>
      </c>
      <c r="D39" s="13" t="s">
        <v>108</v>
      </c>
      <c r="E39" s="11" t="s">
        <v>4</v>
      </c>
      <c r="F39" s="66"/>
      <c r="G39" s="68">
        <v>2521134</v>
      </c>
      <c r="H39" s="32"/>
      <c r="I39" s="33"/>
      <c r="J39" s="33"/>
      <c r="K39" s="33"/>
      <c r="L39" s="32"/>
      <c r="M39" s="58">
        <f t="shared" si="7"/>
        <v>439</v>
      </c>
    </row>
    <row r="40" spans="1:13" s="27" customFormat="1" ht="60">
      <c r="A40" s="3" t="s">
        <v>107</v>
      </c>
      <c r="B40" s="57" t="s">
        <v>71</v>
      </c>
      <c r="C40" s="61">
        <v>45730</v>
      </c>
      <c r="D40" s="13" t="s">
        <v>126</v>
      </c>
      <c r="E40" s="11" t="s">
        <v>4</v>
      </c>
      <c r="F40" s="66"/>
      <c r="G40" s="67">
        <v>7410774.2400000012</v>
      </c>
      <c r="H40" s="32"/>
      <c r="I40" s="33"/>
      <c r="J40" s="33"/>
      <c r="K40" s="33"/>
      <c r="L40" s="32"/>
      <c r="M40" s="58">
        <f t="shared" si="7"/>
        <v>442</v>
      </c>
    </row>
    <row r="41" spans="1:13" s="27" customFormat="1" ht="60">
      <c r="A41" s="3" t="s">
        <v>107</v>
      </c>
      <c r="B41" s="57" t="s">
        <v>71</v>
      </c>
      <c r="C41" s="61">
        <v>45730</v>
      </c>
      <c r="D41" s="13" t="s">
        <v>127</v>
      </c>
      <c r="E41" s="11" t="s">
        <v>4</v>
      </c>
      <c r="F41" s="66"/>
      <c r="G41" s="67">
        <v>6236877.5999999996</v>
      </c>
      <c r="H41" s="32"/>
      <c r="I41" s="33"/>
      <c r="J41" s="33"/>
      <c r="K41" s="33"/>
      <c r="L41" s="32"/>
      <c r="M41" s="58">
        <f t="shared" ref="M41" si="9">DATEDIF(C41,$M$1,"D")+1</f>
        <v>442</v>
      </c>
    </row>
    <row r="42" spans="1:13" s="27" customFormat="1" ht="60">
      <c r="A42" s="3" t="s">
        <v>121</v>
      </c>
      <c r="B42" s="57" t="s">
        <v>71</v>
      </c>
      <c r="C42" s="61">
        <v>45740</v>
      </c>
      <c r="D42" s="13" t="s">
        <v>123</v>
      </c>
      <c r="E42" s="11" t="s">
        <v>4</v>
      </c>
      <c r="F42" s="66"/>
      <c r="G42" s="67">
        <v>5960160</v>
      </c>
      <c r="H42" s="32"/>
      <c r="I42" s="33"/>
      <c r="J42" s="33"/>
      <c r="K42" s="33"/>
      <c r="L42" s="32"/>
      <c r="M42" s="58">
        <f t="shared" si="7"/>
        <v>432</v>
      </c>
    </row>
    <row r="43" spans="1:13" s="27" customFormat="1" ht="60">
      <c r="A43" s="3" t="s">
        <v>121</v>
      </c>
      <c r="B43" s="57" t="s">
        <v>71</v>
      </c>
      <c r="C43" s="61">
        <v>45740</v>
      </c>
      <c r="D43" s="13" t="s">
        <v>124</v>
      </c>
      <c r="E43" s="11" t="s">
        <v>4</v>
      </c>
      <c r="F43" s="66"/>
      <c r="G43" s="67">
        <v>3511597.6</v>
      </c>
      <c r="H43" s="32"/>
      <c r="I43" s="33"/>
      <c r="J43" s="33"/>
      <c r="K43" s="33"/>
      <c r="L43" s="32"/>
      <c r="M43" s="58">
        <f t="shared" si="7"/>
        <v>432</v>
      </c>
    </row>
    <row r="44" spans="1:13" s="27" customFormat="1" ht="60">
      <c r="A44" s="3" t="s">
        <v>121</v>
      </c>
      <c r="B44" s="57" t="s">
        <v>71</v>
      </c>
      <c r="C44" s="61">
        <v>45740</v>
      </c>
      <c r="D44" s="71" t="s">
        <v>125</v>
      </c>
      <c r="E44" s="11" t="s">
        <v>4</v>
      </c>
      <c r="F44" s="66"/>
      <c r="G44" s="67">
        <v>2550570</v>
      </c>
      <c r="H44" s="32"/>
      <c r="I44" s="33"/>
      <c r="J44" s="33"/>
      <c r="K44" s="33"/>
      <c r="L44" s="32"/>
      <c r="M44" s="58">
        <f t="shared" ref="M44:M45" si="10">DATEDIF(C44,$M$1,"D")+1</f>
        <v>432</v>
      </c>
    </row>
    <row r="45" spans="1:13" s="27" customFormat="1" ht="60">
      <c r="A45" s="3" t="s">
        <v>121</v>
      </c>
      <c r="B45" s="57" t="s">
        <v>71</v>
      </c>
      <c r="C45" s="61">
        <v>45740</v>
      </c>
      <c r="D45" s="13" t="s">
        <v>122</v>
      </c>
      <c r="E45" s="11" t="s">
        <v>4</v>
      </c>
      <c r="F45" s="66"/>
      <c r="G45" s="67">
        <v>1123815</v>
      </c>
      <c r="H45" s="32"/>
      <c r="I45" s="33"/>
      <c r="J45" s="33"/>
      <c r="K45" s="33"/>
      <c r="L45" s="32"/>
      <c r="M45" s="58">
        <f t="shared" si="10"/>
        <v>432</v>
      </c>
    </row>
    <row r="46" spans="1:13" s="27" customFormat="1" ht="60">
      <c r="A46" s="3" t="s">
        <v>128</v>
      </c>
      <c r="B46" s="57" t="s">
        <v>76</v>
      </c>
      <c r="C46" s="61">
        <v>45750</v>
      </c>
      <c r="D46" s="13" t="s">
        <v>130</v>
      </c>
      <c r="E46" s="11" t="s">
        <v>4</v>
      </c>
      <c r="F46" s="66"/>
      <c r="G46" s="6">
        <v>3866500</v>
      </c>
      <c r="H46" s="32"/>
      <c r="I46" s="33"/>
      <c r="J46" s="33"/>
      <c r="K46" s="33"/>
      <c r="L46" s="32"/>
      <c r="M46" s="58">
        <f t="shared" ref="M46:M47" si="11">DATEDIF(C46,$M$1,"D")+1</f>
        <v>422</v>
      </c>
    </row>
    <row r="47" spans="1:13" ht="60">
      <c r="A47" s="3" t="s">
        <v>129</v>
      </c>
      <c r="B47" s="57" t="s">
        <v>71</v>
      </c>
      <c r="C47" s="61">
        <v>45750</v>
      </c>
      <c r="D47" s="8" t="s">
        <v>131</v>
      </c>
      <c r="E47" s="11" t="s">
        <v>4</v>
      </c>
      <c r="F47" s="66"/>
      <c r="G47" s="6">
        <v>14388000</v>
      </c>
      <c r="H47" s="32"/>
      <c r="I47" s="33"/>
      <c r="J47" s="33"/>
      <c r="K47" s="33"/>
      <c r="L47" s="32"/>
      <c r="M47" s="58">
        <f t="shared" si="11"/>
        <v>422</v>
      </c>
    </row>
    <row r="48" spans="1:13" s="27" customFormat="1" ht="60">
      <c r="A48" s="3" t="s">
        <v>132</v>
      </c>
      <c r="B48" s="57" t="s">
        <v>71</v>
      </c>
      <c r="C48" s="61">
        <v>45765</v>
      </c>
      <c r="D48" s="13" t="s">
        <v>133</v>
      </c>
      <c r="E48" s="11" t="s">
        <v>4</v>
      </c>
      <c r="F48" s="66"/>
      <c r="G48" s="6">
        <v>3410000</v>
      </c>
      <c r="H48" s="32"/>
      <c r="I48" s="33"/>
      <c r="J48" s="33"/>
      <c r="K48" s="33"/>
      <c r="L48" s="32"/>
      <c r="M48" s="58">
        <f t="shared" ref="M48" si="12">DATEDIF(C48,$M$1,"D")+1</f>
        <v>407</v>
      </c>
    </row>
    <row r="49" spans="1:13" s="27" customFormat="1" ht="60">
      <c r="A49" s="3" t="s">
        <v>134</v>
      </c>
      <c r="B49" s="57" t="s">
        <v>71</v>
      </c>
      <c r="C49" s="61">
        <v>45765</v>
      </c>
      <c r="D49" s="13" t="s">
        <v>135</v>
      </c>
      <c r="E49" s="11" t="s">
        <v>4</v>
      </c>
      <c r="F49" s="66"/>
      <c r="G49" s="6">
        <v>4565000</v>
      </c>
      <c r="H49" s="32"/>
      <c r="I49" s="33"/>
      <c r="J49" s="33"/>
      <c r="K49" s="33"/>
      <c r="L49" s="32"/>
      <c r="M49" s="58">
        <f t="shared" ref="M49" si="13">DATEDIF(C49,$M$1,"D")+1</f>
        <v>407</v>
      </c>
    </row>
    <row r="50" spans="1:13" s="27" customFormat="1" ht="60">
      <c r="A50" s="3" t="s">
        <v>138</v>
      </c>
      <c r="B50" s="57" t="s">
        <v>71</v>
      </c>
      <c r="C50" s="61">
        <v>45777</v>
      </c>
      <c r="D50" s="57" t="s">
        <v>26</v>
      </c>
      <c r="E50" s="11" t="s">
        <v>4</v>
      </c>
      <c r="F50" s="66"/>
      <c r="G50" s="6">
        <v>7645000</v>
      </c>
      <c r="H50" s="32"/>
      <c r="I50" s="33"/>
      <c r="J50" s="33"/>
      <c r="K50" s="33"/>
      <c r="L50" s="32"/>
      <c r="M50" s="58">
        <f t="shared" ref="M50:M51" si="14">DATEDIF(C50,$M$1,"D")+1</f>
        <v>395</v>
      </c>
    </row>
    <row r="51" spans="1:13" s="27" customFormat="1" ht="60">
      <c r="A51" s="3" t="s">
        <v>139</v>
      </c>
      <c r="B51" s="57" t="s">
        <v>71</v>
      </c>
      <c r="C51" s="61">
        <v>45777</v>
      </c>
      <c r="D51" s="57" t="s">
        <v>26</v>
      </c>
      <c r="E51" s="11" t="s">
        <v>4</v>
      </c>
      <c r="F51" s="66"/>
      <c r="G51" s="6">
        <v>7480000</v>
      </c>
      <c r="H51" s="32"/>
      <c r="I51" s="33"/>
      <c r="J51" s="33"/>
      <c r="K51" s="33"/>
      <c r="L51" s="32"/>
      <c r="M51" s="58">
        <f t="shared" si="14"/>
        <v>395</v>
      </c>
    </row>
    <row r="52" spans="1:13" s="27" customFormat="1" ht="60">
      <c r="A52" s="3" t="s">
        <v>140</v>
      </c>
      <c r="B52" s="57" t="s">
        <v>71</v>
      </c>
      <c r="C52" s="61">
        <v>45777</v>
      </c>
      <c r="D52" s="57" t="s">
        <v>34</v>
      </c>
      <c r="E52" s="11" t="s">
        <v>4</v>
      </c>
      <c r="F52" s="66"/>
      <c r="G52" s="6">
        <v>1815000</v>
      </c>
      <c r="H52" s="32"/>
      <c r="I52" s="33"/>
      <c r="J52" s="33"/>
      <c r="K52" s="33"/>
      <c r="L52" s="32"/>
      <c r="M52" s="58">
        <f t="shared" ref="M52" si="15">DATEDIF(C52,$M$1,"D")+1</f>
        <v>395</v>
      </c>
    </row>
    <row r="53" spans="1:13" s="27" customFormat="1" ht="60">
      <c r="A53" s="3" t="s">
        <v>141</v>
      </c>
      <c r="B53" s="57" t="s">
        <v>71</v>
      </c>
      <c r="C53" s="61">
        <v>45807</v>
      </c>
      <c r="D53" s="13" t="s">
        <v>142</v>
      </c>
      <c r="E53" s="11" t="s">
        <v>4</v>
      </c>
      <c r="F53" s="66"/>
      <c r="G53" s="6">
        <v>5931376</v>
      </c>
      <c r="H53" s="32"/>
      <c r="I53" s="33"/>
      <c r="J53" s="33"/>
      <c r="K53" s="33"/>
      <c r="L53" s="32"/>
      <c r="M53" s="58">
        <f t="shared" ref="M53" si="16">DATEDIF(C53,$M$1,"D")+1</f>
        <v>365</v>
      </c>
    </row>
    <row r="54" spans="1:13" s="27" customFormat="1" ht="60">
      <c r="A54" s="3" t="s">
        <v>143</v>
      </c>
      <c r="B54" s="57" t="s">
        <v>71</v>
      </c>
      <c r="C54" s="61">
        <v>45814</v>
      </c>
      <c r="D54" s="13" t="s">
        <v>144</v>
      </c>
      <c r="E54" s="11" t="s">
        <v>4</v>
      </c>
      <c r="F54" s="66"/>
      <c r="G54" s="6">
        <v>4554000</v>
      </c>
      <c r="H54" s="32"/>
      <c r="I54" s="33"/>
      <c r="J54" s="33"/>
      <c r="K54" s="33"/>
      <c r="L54" s="32"/>
      <c r="M54" s="58">
        <f t="shared" ref="M54" si="17">DATEDIF(C54,$M$1,"D")+1</f>
        <v>358</v>
      </c>
    </row>
    <row r="55" spans="1:13" s="27" customFormat="1" ht="60">
      <c r="A55" s="3" t="s">
        <v>145</v>
      </c>
      <c r="B55" s="57" t="s">
        <v>71</v>
      </c>
      <c r="C55" s="61">
        <v>45814</v>
      </c>
      <c r="D55" s="13" t="s">
        <v>146</v>
      </c>
      <c r="E55" s="11" t="s">
        <v>4</v>
      </c>
      <c r="F55" s="66"/>
      <c r="G55" s="72">
        <v>3500200</v>
      </c>
      <c r="H55" s="32"/>
      <c r="I55" s="33"/>
      <c r="J55" s="33"/>
      <c r="K55" s="33"/>
      <c r="L55" s="32"/>
      <c r="M55" s="58">
        <f t="shared" ref="M55:M57" si="18">DATEDIF(C55,$M$1,"D")+1</f>
        <v>358</v>
      </c>
    </row>
    <row r="56" spans="1:13" s="27" customFormat="1" ht="60">
      <c r="A56" s="3" t="s">
        <v>149</v>
      </c>
      <c r="B56" s="57" t="s">
        <v>71</v>
      </c>
      <c r="C56" s="61">
        <v>45835</v>
      </c>
      <c r="D56" s="13" t="s">
        <v>150</v>
      </c>
      <c r="E56" s="11" t="s">
        <v>4</v>
      </c>
      <c r="F56" s="30"/>
      <c r="G56" s="6">
        <v>15787200</v>
      </c>
      <c r="H56" s="6"/>
      <c r="I56" s="21"/>
      <c r="J56" s="21"/>
      <c r="K56" s="21"/>
      <c r="L56" s="6"/>
      <c r="M56" s="58">
        <f t="shared" si="18"/>
        <v>337</v>
      </c>
    </row>
    <row r="57" spans="1:13" s="27" customFormat="1" ht="60">
      <c r="A57" s="31" t="s">
        <v>60</v>
      </c>
      <c r="B57" s="57" t="s">
        <v>71</v>
      </c>
      <c r="C57" s="61">
        <v>45884</v>
      </c>
      <c r="D57" s="8" t="s">
        <v>61</v>
      </c>
      <c r="E57" s="11" t="s">
        <v>4</v>
      </c>
      <c r="F57" s="36" t="s">
        <v>21</v>
      </c>
      <c r="G57" s="32">
        <f>8019070*1.1</f>
        <v>8820977</v>
      </c>
      <c r="H57" s="32"/>
      <c r="I57" s="33"/>
      <c r="J57" s="33"/>
      <c r="K57" s="33"/>
      <c r="L57" s="32"/>
      <c r="M57" s="58">
        <f t="shared" si="18"/>
        <v>288</v>
      </c>
    </row>
    <row r="58" spans="1:13" ht="60">
      <c r="A58" s="31" t="s">
        <v>156</v>
      </c>
      <c r="B58" s="57" t="s">
        <v>71</v>
      </c>
      <c r="C58" s="61">
        <v>45989</v>
      </c>
      <c r="D58" s="8" t="s">
        <v>157</v>
      </c>
      <c r="E58" s="11" t="s">
        <v>4</v>
      </c>
      <c r="F58" s="36" t="s">
        <v>21</v>
      </c>
      <c r="G58" s="32">
        <v>52244478</v>
      </c>
      <c r="H58" s="32"/>
      <c r="I58" s="33"/>
      <c r="J58" s="33"/>
      <c r="K58" s="33"/>
      <c r="L58" s="32"/>
      <c r="M58" s="58">
        <f t="shared" ref="M58:M60" si="19">DATEDIF(C58,$M$1,"D")+1</f>
        <v>183</v>
      </c>
    </row>
    <row r="59" spans="1:13" s="27" customFormat="1" ht="60">
      <c r="A59" s="31" t="s">
        <v>160</v>
      </c>
      <c r="B59" s="57" t="s">
        <v>71</v>
      </c>
      <c r="C59" s="61">
        <v>45989</v>
      </c>
      <c r="D59" s="8" t="s">
        <v>162</v>
      </c>
      <c r="E59" s="11" t="s">
        <v>161</v>
      </c>
      <c r="F59" s="36" t="s">
        <v>21</v>
      </c>
      <c r="G59" s="32">
        <v>348480000</v>
      </c>
      <c r="H59" s="32"/>
      <c r="I59" s="33"/>
      <c r="J59" s="33"/>
      <c r="K59" s="33"/>
      <c r="L59" s="32"/>
      <c r="M59" s="58">
        <f t="shared" ref="M59" si="20">DATEDIF(C59,$M$1,"D")+1</f>
        <v>183</v>
      </c>
    </row>
    <row r="60" spans="1:13" ht="60">
      <c r="A60" s="31" t="s">
        <v>89</v>
      </c>
      <c r="B60" s="57" t="s">
        <v>71</v>
      </c>
      <c r="C60" s="61">
        <v>45996</v>
      </c>
      <c r="D60" s="8" t="s">
        <v>90</v>
      </c>
      <c r="E60" s="11" t="s">
        <v>4</v>
      </c>
      <c r="F60" s="36" t="s">
        <v>21</v>
      </c>
      <c r="G60" s="32">
        <v>4572856</v>
      </c>
      <c r="H60" s="32"/>
      <c r="I60" s="33"/>
      <c r="J60" s="33"/>
      <c r="K60" s="33"/>
      <c r="L60" s="32"/>
      <c r="M60" s="58">
        <f t="shared" si="19"/>
        <v>176</v>
      </c>
    </row>
    <row r="61" spans="1:13" ht="60">
      <c r="A61" s="31" t="s">
        <v>163</v>
      </c>
      <c r="B61" s="57" t="s">
        <v>71</v>
      </c>
      <c r="C61" s="61">
        <v>46017</v>
      </c>
      <c r="D61" s="8" t="s">
        <v>164</v>
      </c>
      <c r="E61" s="11" t="s">
        <v>4</v>
      </c>
      <c r="F61" s="36" t="s">
        <v>21</v>
      </c>
      <c r="G61" s="32">
        <v>67209676.599999994</v>
      </c>
      <c r="H61" s="32"/>
      <c r="I61" s="33"/>
      <c r="J61" s="33"/>
      <c r="K61" s="33"/>
      <c r="L61" s="32"/>
      <c r="M61" s="58">
        <f t="shared" ref="M61:M63" si="21">DATEDIF(C61,$M$1,"D")+1</f>
        <v>155</v>
      </c>
    </row>
    <row r="62" spans="1:13" ht="60">
      <c r="A62" s="31" t="s">
        <v>106</v>
      </c>
      <c r="B62" s="57" t="s">
        <v>71</v>
      </c>
      <c r="C62" s="61">
        <v>46017</v>
      </c>
      <c r="D62" s="8" t="s">
        <v>88</v>
      </c>
      <c r="E62" s="11" t="s">
        <v>4</v>
      </c>
      <c r="F62" s="36"/>
      <c r="G62" s="32">
        <v>51612000</v>
      </c>
      <c r="H62" s="32"/>
      <c r="I62" s="33"/>
      <c r="J62" s="33"/>
      <c r="K62" s="33"/>
      <c r="L62" s="32"/>
      <c r="M62" s="58">
        <f t="shared" si="21"/>
        <v>155</v>
      </c>
    </row>
    <row r="63" spans="1:13" ht="60">
      <c r="A63" s="31" t="s">
        <v>105</v>
      </c>
      <c r="B63" s="57" t="s">
        <v>71</v>
      </c>
      <c r="C63" s="61">
        <v>46017</v>
      </c>
      <c r="D63" s="8" t="s">
        <v>88</v>
      </c>
      <c r="E63" s="11" t="s">
        <v>4</v>
      </c>
      <c r="F63" s="36"/>
      <c r="G63" s="32">
        <v>27500352</v>
      </c>
      <c r="H63" s="32"/>
      <c r="I63" s="33"/>
      <c r="J63" s="33"/>
      <c r="K63" s="33"/>
      <c r="L63" s="32"/>
      <c r="M63" s="58">
        <f t="shared" si="21"/>
        <v>155</v>
      </c>
    </row>
    <row r="64" spans="1:13" s="27" customFormat="1" ht="60">
      <c r="A64" s="3" t="s">
        <v>165</v>
      </c>
      <c r="B64" s="57" t="s">
        <v>71</v>
      </c>
      <c r="C64" s="61">
        <v>46017</v>
      </c>
      <c r="D64" s="8" t="s">
        <v>88</v>
      </c>
      <c r="E64" s="11" t="s">
        <v>4</v>
      </c>
      <c r="F64" s="36"/>
      <c r="G64" s="32">
        <v>17097190</v>
      </c>
      <c r="H64" s="32"/>
      <c r="I64" s="33"/>
      <c r="J64" s="33"/>
      <c r="K64" s="33"/>
      <c r="L64" s="32"/>
      <c r="M64" s="58">
        <f t="shared" ref="M64:M66" si="22">DATEDIF(C64,$M$1,"D")+1</f>
        <v>155</v>
      </c>
    </row>
    <row r="65" spans="1:13" ht="60">
      <c r="A65" s="31" t="s">
        <v>93</v>
      </c>
      <c r="B65" s="57" t="s">
        <v>71</v>
      </c>
      <c r="C65" s="61">
        <v>46052</v>
      </c>
      <c r="D65" s="8" t="s">
        <v>94</v>
      </c>
      <c r="E65" s="11" t="s">
        <v>4</v>
      </c>
      <c r="F65" s="36"/>
      <c r="G65" s="32">
        <v>80008912.5</v>
      </c>
      <c r="H65" s="32"/>
      <c r="I65" s="33"/>
      <c r="J65" s="33"/>
      <c r="K65" s="33"/>
      <c r="L65" s="32"/>
      <c r="M65" s="58">
        <f t="shared" si="22"/>
        <v>120</v>
      </c>
    </row>
    <row r="66" spans="1:13" ht="60">
      <c r="A66" s="31" t="s">
        <v>95</v>
      </c>
      <c r="B66" s="57" t="s">
        <v>71</v>
      </c>
      <c r="C66" s="61">
        <v>46052</v>
      </c>
      <c r="D66" s="8" t="s">
        <v>168</v>
      </c>
      <c r="E66" s="11" t="s">
        <v>4</v>
      </c>
      <c r="F66" s="36"/>
      <c r="G66" s="32">
        <v>5132336</v>
      </c>
      <c r="H66" s="32"/>
      <c r="I66" s="33"/>
      <c r="J66" s="33"/>
      <c r="K66" s="33"/>
      <c r="L66" s="32"/>
      <c r="M66" s="58">
        <f t="shared" si="22"/>
        <v>120</v>
      </c>
    </row>
    <row r="67" spans="1:13" ht="60">
      <c r="A67" s="31" t="s">
        <v>166</v>
      </c>
      <c r="B67" s="57" t="s">
        <v>71</v>
      </c>
      <c r="C67" s="61">
        <v>46052</v>
      </c>
      <c r="D67" s="8" t="s">
        <v>168</v>
      </c>
      <c r="E67" s="11" t="s">
        <v>4</v>
      </c>
      <c r="F67" s="36"/>
      <c r="G67" s="32">
        <v>3687255</v>
      </c>
      <c r="H67" s="32"/>
      <c r="I67" s="33"/>
      <c r="J67" s="33"/>
      <c r="K67" s="33"/>
      <c r="L67" s="32"/>
      <c r="M67" s="58">
        <f t="shared" ref="M67:M68" si="23">DATEDIF(C67,$M$1,"D")+1</f>
        <v>120</v>
      </c>
    </row>
    <row r="68" spans="1:13" ht="60">
      <c r="A68" s="31" t="s">
        <v>119</v>
      </c>
      <c r="B68" s="40" t="s">
        <v>71</v>
      </c>
      <c r="C68" s="61">
        <v>46059</v>
      </c>
      <c r="D68" s="69" t="s">
        <v>167</v>
      </c>
      <c r="E68" s="11" t="s">
        <v>4</v>
      </c>
      <c r="F68" s="42" t="s">
        <v>21</v>
      </c>
      <c r="G68" s="63">
        <v>5582478</v>
      </c>
      <c r="H68" s="60" t="s">
        <v>21</v>
      </c>
      <c r="I68" s="60" t="s">
        <v>21</v>
      </c>
      <c r="J68" s="60" t="s">
        <v>21</v>
      </c>
      <c r="K68" s="60" t="s">
        <v>21</v>
      </c>
      <c r="L68" s="59"/>
      <c r="M68" s="58">
        <f t="shared" si="23"/>
        <v>113</v>
      </c>
    </row>
    <row r="69" spans="1:13" s="27" customFormat="1" ht="60">
      <c r="A69" s="31" t="s">
        <v>169</v>
      </c>
      <c r="B69" s="40" t="s">
        <v>71</v>
      </c>
      <c r="C69" s="61">
        <v>46073</v>
      </c>
      <c r="D69" s="8" t="s">
        <v>102</v>
      </c>
      <c r="E69" s="11" t="s">
        <v>4</v>
      </c>
      <c r="F69" s="42"/>
      <c r="G69" s="63">
        <v>8989998</v>
      </c>
      <c r="H69" s="60" t="s">
        <v>21</v>
      </c>
      <c r="I69" s="60" t="s">
        <v>21</v>
      </c>
      <c r="J69" s="60" t="s">
        <v>21</v>
      </c>
      <c r="K69" s="60" t="s">
        <v>21</v>
      </c>
      <c r="L69" s="59"/>
      <c r="M69" s="58">
        <f t="shared" ref="M69" si="24">DATEDIF(C69,$M$1,"D")+1</f>
        <v>99</v>
      </c>
    </row>
    <row r="70" spans="1:13" s="27" customFormat="1" ht="60">
      <c r="A70" s="31" t="s">
        <v>170</v>
      </c>
      <c r="B70" s="40" t="s">
        <v>71</v>
      </c>
      <c r="C70" s="61">
        <v>46073</v>
      </c>
      <c r="D70" s="8" t="s">
        <v>102</v>
      </c>
      <c r="E70" s="11" t="s">
        <v>4</v>
      </c>
      <c r="F70" s="42"/>
      <c r="G70" s="63">
        <v>6330720</v>
      </c>
      <c r="H70" s="60" t="s">
        <v>21</v>
      </c>
      <c r="I70" s="60" t="s">
        <v>21</v>
      </c>
      <c r="J70" s="60" t="s">
        <v>21</v>
      </c>
      <c r="K70" s="60" t="s">
        <v>21</v>
      </c>
      <c r="L70" s="59"/>
      <c r="M70" s="58">
        <f t="shared" ref="M70" si="25">DATEDIF(C70,$M$1,"D")+1</f>
        <v>99</v>
      </c>
    </row>
    <row r="71" spans="1:13" s="27" customFormat="1" ht="60">
      <c r="A71" s="31" t="s">
        <v>171</v>
      </c>
      <c r="B71" s="40" t="s">
        <v>71</v>
      </c>
      <c r="C71" s="61">
        <v>46073</v>
      </c>
      <c r="D71" s="8" t="s">
        <v>102</v>
      </c>
      <c r="E71" s="11" t="s">
        <v>4</v>
      </c>
      <c r="F71" s="42"/>
      <c r="G71" s="63">
        <v>2800600</v>
      </c>
      <c r="H71" s="60" t="s">
        <v>21</v>
      </c>
      <c r="I71" s="60" t="s">
        <v>21</v>
      </c>
      <c r="J71" s="60" t="s">
        <v>21</v>
      </c>
      <c r="K71" s="60" t="s">
        <v>21</v>
      </c>
      <c r="L71" s="59"/>
      <c r="M71" s="58">
        <f t="shared" ref="M71:M73" si="26">DATEDIF(C71,$M$1,"D")+1</f>
        <v>99</v>
      </c>
    </row>
    <row r="72" spans="1:13" s="27" customFormat="1" ht="60">
      <c r="A72" s="31" t="s">
        <v>173</v>
      </c>
      <c r="B72" s="40" t="s">
        <v>71</v>
      </c>
      <c r="C72" s="61">
        <v>46094</v>
      </c>
      <c r="D72" s="69" t="s">
        <v>167</v>
      </c>
      <c r="E72" s="11" t="s">
        <v>4</v>
      </c>
      <c r="F72" s="42" t="s">
        <v>21</v>
      </c>
      <c r="G72" s="63">
        <v>5854794</v>
      </c>
      <c r="H72" s="60" t="s">
        <v>21</v>
      </c>
      <c r="I72" s="60" t="s">
        <v>21</v>
      </c>
      <c r="J72" s="60" t="s">
        <v>21</v>
      </c>
      <c r="K72" s="60" t="s">
        <v>21</v>
      </c>
      <c r="L72" s="59"/>
      <c r="M72" s="58">
        <f t="shared" si="26"/>
        <v>78</v>
      </c>
    </row>
    <row r="73" spans="1:13" ht="60">
      <c r="A73" s="3" t="s">
        <v>145</v>
      </c>
      <c r="B73" s="57" t="s">
        <v>174</v>
      </c>
      <c r="C73" s="61">
        <v>46167</v>
      </c>
      <c r="D73" s="13" t="s">
        <v>146</v>
      </c>
      <c r="E73" s="11" t="s">
        <v>4</v>
      </c>
      <c r="F73" s="66"/>
      <c r="G73" s="72">
        <v>3949000</v>
      </c>
      <c r="H73" s="32"/>
      <c r="I73" s="33"/>
      <c r="J73" s="33"/>
      <c r="K73" s="33"/>
      <c r="L73" s="32"/>
      <c r="M73" s="58">
        <f t="shared" si="26"/>
        <v>5</v>
      </c>
    </row>
    <row r="74" spans="1:13" ht="60">
      <c r="A74" s="3" t="s">
        <v>175</v>
      </c>
      <c r="B74" s="57" t="s">
        <v>174</v>
      </c>
      <c r="C74" s="61">
        <v>46171</v>
      </c>
      <c r="D74" s="8" t="s">
        <v>34</v>
      </c>
      <c r="E74" s="11" t="s">
        <v>4</v>
      </c>
      <c r="F74" s="66"/>
      <c r="G74" s="72">
        <v>5995000</v>
      </c>
      <c r="H74" s="32"/>
      <c r="I74" s="33"/>
      <c r="J74" s="33"/>
      <c r="K74" s="33"/>
      <c r="L74" s="32"/>
      <c r="M74" s="58">
        <f t="shared" ref="M74" si="27">DATEDIF(C74,$M$1,"D")+1</f>
        <v>1</v>
      </c>
    </row>
  </sheetData>
  <autoFilter ref="A3:O73" xr:uid="{00000000-0009-0000-0000-000001000000}"/>
  <customSheetViews>
    <customSheetView guid="{AD0086AA-D478-440A-B598-54FCA93FDB3B}" showPageBreaks="1" fitToPage="1" printArea="1" showAutoFilter="1" view="pageBreakPreview">
      <pane xSplit="3" ySplit="3" topLeftCell="D68" activePane="bottomRight" state="frozen"/>
      <selection pane="bottomRight" activeCell="G75" sqref="G75"/>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autoFilter ref="A3:O73" xr:uid="{00000000-0009-0000-0000-000001000000}"/>
    </customSheetView>
    <customSheetView guid="{7F8C9BB6-E2D2-4A22-AEFE-CEDA0F2A9E2D}" showPageBreaks="1" fitToPage="1" printArea="1" showAutoFilter="1" view="pageBreakPreview">
      <pane xSplit="3" ySplit="3" topLeftCell="D55" activePane="bottomRight" state="frozen"/>
      <selection pane="bottomRight" activeCell="E74" sqref="E74"/>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autoFilter ref="A3:O68" xr:uid="{814A7387-6FB8-431D-854E-4914C6ECEA32}"/>
    </customSheetView>
    <customSheetView guid="{93EC879D-E4B5-45C9-B6F5-C0A679704828}" showPageBreaks="1" fitToPage="1" printArea="1" showAutoFilter="1" view="pageBreakPreview">
      <pane xSplit="3" ySplit="3" topLeftCell="D52" activePane="bottomRight" state="frozen"/>
      <selection pane="bottomRight" activeCell="A56" sqref="A56"/>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autoFilter ref="A3:O56" xr:uid="{C784281F-CE82-4A6C-A5BD-70937641C0F8}"/>
    </customSheetView>
    <customSheetView guid="{20403D78-6CFE-421A-AF1B-AED0D39BF9E3}" showPageBreaks="1" fitToPage="1" printArea="1" showAutoFilter="1" view="pageBreakPreview">
      <pane xSplit="3" ySplit="3" topLeftCell="D27" activePane="bottomRight" state="frozen"/>
      <selection pane="bottomRight" activeCell="D57" sqref="D57"/>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autoFilter ref="A3:O28" xr:uid="{8714AEE3-710B-4051-AE6E-E1E2A1DF8444}"/>
    </customSheetView>
    <customSheetView guid="{0F535B21-7B33-4D48-AA14-EBF1308D24FD}" showPageBreaks="1" fitToPage="1" printArea="1" showAutoFilter="1" view="pageBreakPreview">
      <pane xSplit="3" ySplit="3" topLeftCell="D52" activePane="bottomRight" state="frozen"/>
      <selection pane="bottomRight" activeCell="A56" sqref="A56"/>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autoFilter ref="A3:O56" xr:uid="{4CEE9A55-3B11-445F-BCAC-67B13EE12833}"/>
    </customSheetView>
    <customSheetView guid="{D3D8A61F-CD9C-4589-80A3-C06E9458EAAB}" showPageBreaks="1" fitToPage="1" printArea="1" showAutoFilter="1" view="pageBreakPreview">
      <pane xSplit="3" ySplit="3" topLeftCell="D68" activePane="bottomRight" state="frozen"/>
      <selection pane="bottomRight" activeCell="G75" sqref="G75"/>
      <pageMargins left="0" right="0" top="0.59055118110236227" bottom="0.59055118110236227" header="0.51181102362204722" footer="0.11811023622047245"/>
      <printOptions horizontalCentered="1"/>
      <pageSetup paperSize="9" scale="63" fitToHeight="0" orientation="landscape" horizontalDpi="4294967293" r:id="rId6"/>
      <headerFooter alignWithMargins="0"/>
      <autoFilter ref="A3:O73" xr:uid="{81EF65CA-35F5-4BFF-AFEA-73CEE55AEC16}"/>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7"/>
  <headerFooter alignWithMargins="0"/>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N4"/>
  <sheetViews>
    <sheetView zoomScale="98" zoomScaleNormal="98" zoomScaleSheetLayoutView="100" workbookViewId="0">
      <pane xSplit="3" ySplit="3" topLeftCell="D4" activePane="bottomRight" state="frozen"/>
      <selection pane="topRight" activeCell="D1" sqref="D1"/>
      <selection pane="bottomLeft" activeCell="A4" sqref="A4"/>
      <selection pane="bottomRight" activeCell="M1" sqref="M1"/>
    </sheetView>
  </sheetViews>
  <sheetFormatPr defaultColWidth="9" defaultRowHeight="14.25"/>
  <cols>
    <col min="1" max="1" width="30.625" style="3" customWidth="1"/>
    <col min="2" max="2" width="22.625" style="4" customWidth="1"/>
    <col min="3" max="3" width="16.625" style="5" customWidth="1"/>
    <col min="4" max="5" width="40.625" style="13" customWidth="1"/>
    <col min="6" max="6" width="12.625" style="13" customWidth="1"/>
    <col min="7" max="7" width="12.625" style="24" customWidth="1"/>
    <col min="8" max="8" width="6.625" style="6" customWidth="1"/>
    <col min="9" max="11" width="7.625" style="21" customWidth="1"/>
    <col min="12" max="12" width="16.625" style="6" customWidth="1"/>
    <col min="13" max="13" width="10" style="1" bestFit="1" customWidth="1"/>
    <col min="14" max="16384" width="9" style="1"/>
  </cols>
  <sheetData>
    <row r="1" spans="1:14" s="19" customFormat="1" ht="27" customHeight="1">
      <c r="A1" s="22" t="s">
        <v>7</v>
      </c>
      <c r="B1" s="16"/>
      <c r="C1" s="17"/>
      <c r="D1" s="18"/>
      <c r="E1" s="73" t="s">
        <v>10</v>
      </c>
      <c r="F1" s="73"/>
      <c r="G1" s="73"/>
      <c r="H1" s="73"/>
      <c r="I1" s="73"/>
      <c r="J1" s="73"/>
      <c r="K1" s="73"/>
      <c r="L1" s="15" t="s">
        <v>11</v>
      </c>
      <c r="M1" s="26">
        <f>+'競争入札（工事）'!M1</f>
        <v>46171</v>
      </c>
      <c r="N1" s="20"/>
    </row>
    <row r="2" spans="1:14" s="2" customFormat="1" ht="24.95" customHeight="1">
      <c r="A2" s="88" t="s">
        <v>3</v>
      </c>
      <c r="B2" s="86" t="s">
        <v>9</v>
      </c>
      <c r="C2" s="88" t="s">
        <v>0</v>
      </c>
      <c r="D2" s="78" t="s">
        <v>2</v>
      </c>
      <c r="E2" s="78" t="s">
        <v>1</v>
      </c>
      <c r="F2" s="78" t="s">
        <v>19</v>
      </c>
      <c r="G2" s="76" t="s">
        <v>18</v>
      </c>
      <c r="H2" s="74" t="s">
        <v>20</v>
      </c>
      <c r="I2" s="82" t="s">
        <v>16</v>
      </c>
      <c r="J2" s="83"/>
      <c r="K2" s="84"/>
      <c r="L2" s="81" t="s">
        <v>17</v>
      </c>
      <c r="M2" s="74" t="s">
        <v>12</v>
      </c>
      <c r="N2" s="10"/>
    </row>
    <row r="3" spans="1:14" s="2" customFormat="1" ht="39.950000000000003" customHeight="1">
      <c r="A3" s="89"/>
      <c r="B3" s="87"/>
      <c r="C3" s="89"/>
      <c r="D3" s="90"/>
      <c r="E3" s="90"/>
      <c r="F3" s="90"/>
      <c r="G3" s="77"/>
      <c r="H3" s="91"/>
      <c r="I3" s="23" t="s">
        <v>13</v>
      </c>
      <c r="J3" s="23" t="s">
        <v>14</v>
      </c>
      <c r="K3" s="23" t="s">
        <v>15</v>
      </c>
      <c r="L3" s="91"/>
      <c r="M3" s="85"/>
      <c r="N3" s="10"/>
    </row>
    <row r="4" spans="1:14" s="27" customFormat="1" ht="60">
      <c r="A4" s="57" t="s">
        <v>52</v>
      </c>
      <c r="B4" s="57" t="s">
        <v>22</v>
      </c>
      <c r="C4" s="61">
        <v>45482</v>
      </c>
      <c r="D4" s="57" t="s">
        <v>53</v>
      </c>
      <c r="E4" s="57" t="s">
        <v>43</v>
      </c>
      <c r="F4" s="60" t="s">
        <v>21</v>
      </c>
      <c r="G4" s="59">
        <v>2475000</v>
      </c>
      <c r="H4" s="60" t="s">
        <v>21</v>
      </c>
      <c r="I4" s="60" t="s">
        <v>21</v>
      </c>
      <c r="J4" s="60" t="s">
        <v>21</v>
      </c>
      <c r="K4" s="60" t="s">
        <v>21</v>
      </c>
      <c r="L4" s="59"/>
      <c r="M4" s="58">
        <f>DATEDIF(C4,$M$1,"D")+1</f>
        <v>690</v>
      </c>
    </row>
  </sheetData>
  <customSheetViews>
    <customSheetView guid="{AD0086AA-D478-440A-B598-54FCA93FDB3B}" scale="98" fitToPage="1">
      <pane xSplit="3" ySplit="3" topLeftCell="D4" activePane="bottomRight" state="frozen"/>
      <selection pane="bottomRight" activeCell="M1" sqref="M1"/>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customSheetView>
    <customSheetView guid="{7F8C9BB6-E2D2-4A22-AEFE-CEDA0F2A9E2D}" scale="98" showPageBreaks="1" fitToPage="1" printArea="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customSheetView>
    <customSheetView guid="{93EC879D-E4B5-45C9-B6F5-C0A679704828}" scale="98" fitToPage="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customSheetView>
    <customSheetView guid="{20403D78-6CFE-421A-AF1B-AED0D39BF9E3}" scale="80" showPageBreaks="1" fitToPage="1" printArea="1">
      <pane xSplit="3" ySplit="3" topLeftCell="E4" activePane="bottomRight" state="frozen"/>
      <selection pane="bottomRight" activeCell="E11" sqref="E11"/>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customSheetView>
    <customSheetView guid="{0F535B21-7B33-4D48-AA14-EBF1308D24FD}" scale="98" showPageBreaks="1" fitToPage="1" printArea="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customSheetView>
    <customSheetView guid="{D3D8A61F-CD9C-4589-80A3-C06E9458EAAB}" scale="98" showPageBreaks="1" fitToPage="1" printArea="1">
      <pane xSplit="3" ySplit="3" topLeftCell="D4" activePane="bottomRight" state="frozen"/>
      <selection pane="bottomRight" activeCell="M1" sqref="M1"/>
      <pageMargins left="0" right="0" top="0.59055118110236227" bottom="0.59055118110236227" header="0.51181102362204722" footer="0.11811023622047245"/>
      <printOptions horizontalCentered="1"/>
      <pageSetup paperSize="9" scale="63" fitToHeight="0" orientation="landscape" horizontalDpi="4294967293" r:id="rId6"/>
      <headerFooter alignWithMargins="0"/>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N25"/>
  <sheetViews>
    <sheetView zoomScaleNormal="100" zoomScaleSheetLayoutView="100" workbookViewId="0">
      <pane xSplit="3" ySplit="3" topLeftCell="D22" activePane="bottomRight" state="frozen"/>
      <selection pane="topRight" activeCell="D1" sqref="D1"/>
      <selection pane="bottomLeft" activeCell="A4" sqref="A4"/>
      <selection pane="bottomRight" activeCell="G26" sqref="G26"/>
    </sheetView>
  </sheetViews>
  <sheetFormatPr defaultColWidth="9" defaultRowHeight="14.25"/>
  <cols>
    <col min="1" max="1" width="30.625" style="3" customWidth="1"/>
    <col min="2" max="2" width="22.625" style="4" customWidth="1"/>
    <col min="3" max="3" width="16.625" style="5" customWidth="1"/>
    <col min="4" max="5" width="40.625" style="13" customWidth="1"/>
    <col min="6" max="6" width="12.625" style="13" customWidth="1"/>
    <col min="7" max="7" width="13.375" style="64" customWidth="1"/>
    <col min="8" max="8" width="6.625" style="6" customWidth="1"/>
    <col min="9" max="11" width="7.625" style="21" customWidth="1"/>
    <col min="12" max="12" width="16.625" style="6" customWidth="1"/>
    <col min="13" max="13" width="8.625" style="1" customWidth="1"/>
    <col min="14" max="16384" width="9" style="1"/>
  </cols>
  <sheetData>
    <row r="1" spans="1:14" s="19" customFormat="1" ht="27" customHeight="1">
      <c r="A1" s="22" t="s">
        <v>8</v>
      </c>
      <c r="B1" s="16"/>
      <c r="C1" s="17"/>
      <c r="D1" s="18"/>
      <c r="E1" s="73" t="s">
        <v>10</v>
      </c>
      <c r="F1" s="73"/>
      <c r="G1" s="73"/>
      <c r="H1" s="73"/>
      <c r="I1" s="73"/>
      <c r="J1" s="73"/>
      <c r="K1" s="73"/>
      <c r="L1" s="15" t="s">
        <v>11</v>
      </c>
      <c r="M1" s="46">
        <f>+'競争入札（工事）'!M1</f>
        <v>46171</v>
      </c>
      <c r="N1" s="20"/>
    </row>
    <row r="2" spans="1:14" s="2" customFormat="1" ht="24.95" customHeight="1">
      <c r="A2" s="88" t="s">
        <v>3</v>
      </c>
      <c r="B2" s="86" t="s">
        <v>9</v>
      </c>
      <c r="C2" s="88" t="s">
        <v>0</v>
      </c>
      <c r="D2" s="78" t="s">
        <v>2</v>
      </c>
      <c r="E2" s="78" t="s">
        <v>1</v>
      </c>
      <c r="F2" s="78" t="s">
        <v>19</v>
      </c>
      <c r="G2" s="92" t="s">
        <v>18</v>
      </c>
      <c r="H2" s="74" t="s">
        <v>20</v>
      </c>
      <c r="I2" s="82" t="s">
        <v>16</v>
      </c>
      <c r="J2" s="83"/>
      <c r="K2" s="84"/>
      <c r="L2" s="81" t="s">
        <v>17</v>
      </c>
      <c r="M2" s="74" t="s">
        <v>12</v>
      </c>
      <c r="N2" s="10"/>
    </row>
    <row r="3" spans="1:14" s="2" customFormat="1" ht="39.950000000000003" customHeight="1">
      <c r="A3" s="89"/>
      <c r="B3" s="87"/>
      <c r="C3" s="89"/>
      <c r="D3" s="90"/>
      <c r="E3" s="90"/>
      <c r="F3" s="90"/>
      <c r="G3" s="93"/>
      <c r="H3" s="91"/>
      <c r="I3" s="23" t="s">
        <v>13</v>
      </c>
      <c r="J3" s="23" t="s">
        <v>14</v>
      </c>
      <c r="K3" s="23" t="s">
        <v>15</v>
      </c>
      <c r="L3" s="91"/>
      <c r="M3" s="85"/>
      <c r="N3" s="10"/>
    </row>
    <row r="4" spans="1:14" ht="60">
      <c r="A4" s="31" t="s">
        <v>33</v>
      </c>
      <c r="B4" s="40" t="s">
        <v>32</v>
      </c>
      <c r="C4" s="41">
        <v>45390</v>
      </c>
      <c r="D4" s="8" t="s">
        <v>34</v>
      </c>
      <c r="E4" s="8" t="s">
        <v>31</v>
      </c>
      <c r="F4" s="42" t="s">
        <v>21</v>
      </c>
      <c r="G4" s="63">
        <v>2191200</v>
      </c>
      <c r="H4" s="43" t="s">
        <v>21</v>
      </c>
      <c r="I4" s="43" t="s">
        <v>21</v>
      </c>
      <c r="J4" s="43" t="s">
        <v>21</v>
      </c>
      <c r="K4" s="43" t="s">
        <v>21</v>
      </c>
      <c r="L4" s="32"/>
      <c r="M4" s="39">
        <f>DATEDIF(C4,$M$1,"D")+1</f>
        <v>782</v>
      </c>
    </row>
    <row r="5" spans="1:14" s="27" customFormat="1" ht="60">
      <c r="A5" s="31" t="s">
        <v>35</v>
      </c>
      <c r="B5" s="40" t="s">
        <v>36</v>
      </c>
      <c r="C5" s="41">
        <v>45419</v>
      </c>
      <c r="D5" s="8" t="s">
        <v>34</v>
      </c>
      <c r="E5" s="8" t="s">
        <v>31</v>
      </c>
      <c r="F5" s="42" t="s">
        <v>21</v>
      </c>
      <c r="G5" s="63">
        <v>1447600</v>
      </c>
      <c r="H5" s="43" t="s">
        <v>21</v>
      </c>
      <c r="I5" s="43" t="s">
        <v>21</v>
      </c>
      <c r="J5" s="43" t="s">
        <v>21</v>
      </c>
      <c r="K5" s="43" t="s">
        <v>21</v>
      </c>
      <c r="L5" s="32"/>
      <c r="M5" s="39">
        <f>DATEDIF(C5,$M$1,"D")+1</f>
        <v>753</v>
      </c>
    </row>
    <row r="6" spans="1:14" s="27" customFormat="1" ht="60">
      <c r="A6" s="3" t="s">
        <v>42</v>
      </c>
      <c r="B6" s="40" t="s">
        <v>36</v>
      </c>
      <c r="C6" s="56">
        <v>45443</v>
      </c>
      <c r="D6" s="8" t="s">
        <v>34</v>
      </c>
      <c r="E6" s="8" t="s">
        <v>31</v>
      </c>
      <c r="F6" s="42" t="s">
        <v>21</v>
      </c>
      <c r="G6" s="64">
        <v>1320000</v>
      </c>
      <c r="H6" s="43" t="s">
        <v>21</v>
      </c>
      <c r="I6" s="43" t="s">
        <v>21</v>
      </c>
      <c r="J6" s="43" t="s">
        <v>21</v>
      </c>
      <c r="K6" s="43" t="s">
        <v>21</v>
      </c>
      <c r="L6" s="32"/>
      <c r="M6" s="39">
        <f>DATEDIF(C6,$M$1,"D")+1</f>
        <v>729</v>
      </c>
    </row>
    <row r="7" spans="1:14" ht="60">
      <c r="A7" s="57" t="s">
        <v>29</v>
      </c>
      <c r="B7" s="40" t="s">
        <v>22</v>
      </c>
      <c r="C7" s="41">
        <v>45540</v>
      </c>
      <c r="D7" s="57" t="s">
        <v>30</v>
      </c>
      <c r="E7" s="57" t="s">
        <v>23</v>
      </c>
      <c r="F7" s="42" t="s">
        <v>21</v>
      </c>
      <c r="G7" s="62">
        <v>1870440</v>
      </c>
      <c r="H7" s="60" t="s">
        <v>21</v>
      </c>
      <c r="I7" s="60" t="s">
        <v>21</v>
      </c>
      <c r="J7" s="60" t="s">
        <v>21</v>
      </c>
      <c r="K7" s="60" t="s">
        <v>21</v>
      </c>
      <c r="L7" s="59" t="s">
        <v>57</v>
      </c>
      <c r="M7" s="58">
        <f>DATEDIF(C7,$M$1,"D")+1</f>
        <v>632</v>
      </c>
    </row>
    <row r="8" spans="1:14" s="27" customFormat="1" ht="60">
      <c r="A8" s="57" t="s">
        <v>67</v>
      </c>
      <c r="B8" s="40" t="s">
        <v>22</v>
      </c>
      <c r="C8" s="41">
        <v>45565</v>
      </c>
      <c r="D8" s="57" t="s">
        <v>65</v>
      </c>
      <c r="E8" s="57" t="s">
        <v>64</v>
      </c>
      <c r="F8" s="42" t="s">
        <v>21</v>
      </c>
      <c r="G8" s="62">
        <v>77352966.900000006</v>
      </c>
      <c r="H8" s="60" t="s">
        <v>21</v>
      </c>
      <c r="I8" s="60" t="s">
        <v>21</v>
      </c>
      <c r="J8" s="60" t="s">
        <v>21</v>
      </c>
      <c r="K8" s="60" t="s">
        <v>21</v>
      </c>
      <c r="L8" s="59"/>
      <c r="M8" s="58">
        <f t="shared" ref="M8:M9" si="0">DATEDIF(C8,$M$1,"D")+1</f>
        <v>607</v>
      </c>
    </row>
    <row r="9" spans="1:14" s="27" customFormat="1" ht="60">
      <c r="A9" s="57" t="s">
        <v>66</v>
      </c>
      <c r="B9" s="40" t="s">
        <v>22</v>
      </c>
      <c r="C9" s="41">
        <v>45565</v>
      </c>
      <c r="D9" s="57" t="s">
        <v>27</v>
      </c>
      <c r="E9" s="57" t="s">
        <v>28</v>
      </c>
      <c r="F9" s="42" t="s">
        <v>21</v>
      </c>
      <c r="G9" s="62">
        <v>41423685.599999994</v>
      </c>
      <c r="H9" s="60" t="s">
        <v>21</v>
      </c>
      <c r="I9" s="60" t="s">
        <v>21</v>
      </c>
      <c r="J9" s="60" t="s">
        <v>21</v>
      </c>
      <c r="K9" s="60" t="s">
        <v>21</v>
      </c>
      <c r="L9" s="59"/>
      <c r="M9" s="58">
        <f t="shared" si="0"/>
        <v>607</v>
      </c>
    </row>
    <row r="10" spans="1:14" s="27" customFormat="1" ht="60">
      <c r="A10" s="31" t="s">
        <v>70</v>
      </c>
      <c r="B10" s="40" t="s">
        <v>71</v>
      </c>
      <c r="C10" s="65">
        <v>45574</v>
      </c>
      <c r="D10" s="8" t="s">
        <v>72</v>
      </c>
      <c r="E10" s="8" t="s">
        <v>23</v>
      </c>
      <c r="F10" s="42" t="s">
        <v>21</v>
      </c>
      <c r="G10" s="63">
        <v>8261000</v>
      </c>
      <c r="H10" s="60" t="s">
        <v>21</v>
      </c>
      <c r="I10" s="60" t="s">
        <v>21</v>
      </c>
      <c r="J10" s="60" t="s">
        <v>21</v>
      </c>
      <c r="K10" s="60" t="s">
        <v>21</v>
      </c>
      <c r="L10" s="59"/>
      <c r="M10" s="58">
        <f t="shared" ref="M10" si="1">DATEDIF(C10,$M$1,"D")+1</f>
        <v>598</v>
      </c>
    </row>
    <row r="11" spans="1:14" ht="60">
      <c r="A11" s="31" t="s">
        <v>74</v>
      </c>
      <c r="B11" s="40" t="s">
        <v>71</v>
      </c>
      <c r="C11" s="65">
        <v>45583</v>
      </c>
      <c r="D11" s="8" t="s">
        <v>59</v>
      </c>
      <c r="E11" s="8" t="s">
        <v>23</v>
      </c>
      <c r="F11" s="42" t="s">
        <v>21</v>
      </c>
      <c r="G11" s="63">
        <v>6182880</v>
      </c>
      <c r="H11" s="60" t="s">
        <v>21</v>
      </c>
      <c r="I11" s="60" t="s">
        <v>21</v>
      </c>
      <c r="J11" s="60" t="s">
        <v>21</v>
      </c>
      <c r="K11" s="60" t="s">
        <v>21</v>
      </c>
      <c r="L11" s="59"/>
      <c r="M11" s="58">
        <f t="shared" ref="M11" si="2">DATEDIF(C11,$M$1,"D")+1</f>
        <v>589</v>
      </c>
    </row>
    <row r="12" spans="1:14" ht="60">
      <c r="A12" s="31" t="s">
        <v>77</v>
      </c>
      <c r="B12" s="40" t="s">
        <v>76</v>
      </c>
      <c r="C12" s="65">
        <v>45597</v>
      </c>
      <c r="D12" s="8" t="s">
        <v>78</v>
      </c>
      <c r="E12" s="8" t="s">
        <v>31</v>
      </c>
      <c r="F12" s="42" t="s">
        <v>21</v>
      </c>
      <c r="G12" s="63">
        <v>1599400</v>
      </c>
      <c r="H12" s="60" t="s">
        <v>21</v>
      </c>
      <c r="I12" s="60" t="s">
        <v>21</v>
      </c>
      <c r="J12" s="60" t="s">
        <v>21</v>
      </c>
      <c r="K12" s="60" t="s">
        <v>21</v>
      </c>
      <c r="L12" s="59"/>
      <c r="M12" s="58">
        <f t="shared" ref="M12" si="3">DATEDIF(C12,$M$1,"D")+1</f>
        <v>575</v>
      </c>
    </row>
    <row r="13" spans="1:14" ht="60">
      <c r="A13" s="31" t="s">
        <v>82</v>
      </c>
      <c r="B13" s="40" t="s">
        <v>76</v>
      </c>
      <c r="C13" s="65">
        <v>45597</v>
      </c>
      <c r="D13" s="8" t="s">
        <v>83</v>
      </c>
      <c r="E13" s="8" t="s">
        <v>28</v>
      </c>
      <c r="F13" s="42" t="s">
        <v>21</v>
      </c>
      <c r="G13" s="63">
        <v>4800000</v>
      </c>
      <c r="H13" s="60" t="s">
        <v>21</v>
      </c>
      <c r="I13" s="60" t="s">
        <v>21</v>
      </c>
      <c r="J13" s="60" t="s">
        <v>21</v>
      </c>
      <c r="K13" s="60" t="s">
        <v>21</v>
      </c>
      <c r="L13" s="59"/>
      <c r="M13" s="58">
        <f t="shared" ref="M13" si="4">DATEDIF(C13,$M$1,"D")+1</f>
        <v>575</v>
      </c>
    </row>
    <row r="14" spans="1:14" ht="60">
      <c r="A14" s="31" t="s">
        <v>85</v>
      </c>
      <c r="B14" s="40" t="s">
        <v>76</v>
      </c>
      <c r="C14" s="65">
        <v>45608</v>
      </c>
      <c r="D14" s="8" t="s">
        <v>83</v>
      </c>
      <c r="E14" s="8" t="s">
        <v>28</v>
      </c>
      <c r="F14" s="42" t="s">
        <v>21</v>
      </c>
      <c r="G14" s="63">
        <v>3080000</v>
      </c>
      <c r="H14" s="60" t="s">
        <v>21</v>
      </c>
      <c r="I14" s="60" t="s">
        <v>21</v>
      </c>
      <c r="J14" s="60" t="s">
        <v>21</v>
      </c>
      <c r="K14" s="60" t="s">
        <v>21</v>
      </c>
      <c r="L14" s="59"/>
      <c r="M14" s="58">
        <f t="shared" ref="M14" si="5">DATEDIF(C14,$M$1,"D")+1</f>
        <v>564</v>
      </c>
    </row>
    <row r="15" spans="1:14" ht="60">
      <c r="A15" s="31" t="s">
        <v>73</v>
      </c>
      <c r="B15" s="40" t="s">
        <v>71</v>
      </c>
      <c r="C15" s="65">
        <v>45705</v>
      </c>
      <c r="D15" s="8" t="s">
        <v>75</v>
      </c>
      <c r="E15" s="8" t="s">
        <v>23</v>
      </c>
      <c r="F15" s="42" t="s">
        <v>21</v>
      </c>
      <c r="G15" s="63">
        <v>1162370</v>
      </c>
      <c r="H15" s="60" t="s">
        <v>21</v>
      </c>
      <c r="I15" s="60" t="s">
        <v>21</v>
      </c>
      <c r="J15" s="60" t="s">
        <v>21</v>
      </c>
      <c r="K15" s="60" t="s">
        <v>21</v>
      </c>
      <c r="L15" s="59"/>
      <c r="M15" s="58">
        <f>DATEDIF(C15,$M$1,"D")+1</f>
        <v>467</v>
      </c>
    </row>
    <row r="16" spans="1:14" s="27" customFormat="1" ht="60">
      <c r="A16" s="57" t="s">
        <v>104</v>
      </c>
      <c r="B16" s="40" t="s">
        <v>71</v>
      </c>
      <c r="C16" s="65">
        <v>45705</v>
      </c>
      <c r="D16" s="8" t="s">
        <v>45</v>
      </c>
      <c r="E16" s="57" t="s">
        <v>28</v>
      </c>
      <c r="F16" s="42" t="s">
        <v>21</v>
      </c>
      <c r="G16" s="62">
        <v>25663948</v>
      </c>
      <c r="H16" s="60" t="s">
        <v>21</v>
      </c>
      <c r="I16" s="60" t="s">
        <v>21</v>
      </c>
      <c r="J16" s="60" t="s">
        <v>21</v>
      </c>
      <c r="K16" s="60" t="s">
        <v>21</v>
      </c>
      <c r="L16" s="59"/>
      <c r="M16" s="58">
        <f t="shared" ref="M16" si="6">DATEDIF(C16,$M$1,"D")+1</f>
        <v>467</v>
      </c>
    </row>
    <row r="17" spans="1:13" ht="60">
      <c r="A17" s="31" t="s">
        <v>103</v>
      </c>
      <c r="B17" s="40" t="s">
        <v>71</v>
      </c>
      <c r="C17" s="65">
        <v>45721</v>
      </c>
      <c r="D17" s="8" t="s">
        <v>75</v>
      </c>
      <c r="E17" s="8" t="s">
        <v>23</v>
      </c>
      <c r="F17" s="42" t="s">
        <v>21</v>
      </c>
      <c r="G17" s="63">
        <v>1311200</v>
      </c>
      <c r="H17" s="60" t="s">
        <v>21</v>
      </c>
      <c r="I17" s="60" t="s">
        <v>21</v>
      </c>
      <c r="J17" s="60" t="s">
        <v>21</v>
      </c>
      <c r="K17" s="60" t="s">
        <v>21</v>
      </c>
      <c r="L17" s="59"/>
      <c r="M17" s="58">
        <f>DATEDIF(C17,$M$1,"D")+1</f>
        <v>451</v>
      </c>
    </row>
    <row r="18" spans="1:13" s="27" customFormat="1" ht="60">
      <c r="A18" s="31" t="s">
        <v>114</v>
      </c>
      <c r="B18" s="40" t="s">
        <v>71</v>
      </c>
      <c r="C18" s="65">
        <v>45735</v>
      </c>
      <c r="D18" s="8" t="s">
        <v>115</v>
      </c>
      <c r="E18" s="8" t="s">
        <v>28</v>
      </c>
      <c r="F18" s="42" t="s">
        <v>21</v>
      </c>
      <c r="G18" s="63">
        <v>57978580</v>
      </c>
      <c r="H18" s="32"/>
      <c r="I18" s="33"/>
      <c r="J18" s="33"/>
      <c r="K18" s="33"/>
      <c r="L18" s="32"/>
      <c r="M18" s="58">
        <f t="shared" ref="M18:M20" si="7">DATEDIF(C18,$M$1,"D")+1</f>
        <v>437</v>
      </c>
    </row>
    <row r="19" spans="1:13" s="27" customFormat="1" ht="60">
      <c r="A19" s="31" t="s">
        <v>114</v>
      </c>
      <c r="B19" s="40" t="s">
        <v>71</v>
      </c>
      <c r="C19" s="65">
        <v>45735</v>
      </c>
      <c r="D19" s="8" t="s">
        <v>116</v>
      </c>
      <c r="E19" s="8" t="s">
        <v>28</v>
      </c>
      <c r="F19" s="42" t="s">
        <v>21</v>
      </c>
      <c r="G19" s="63">
        <v>54079300</v>
      </c>
      <c r="H19" s="32"/>
      <c r="I19" s="33"/>
      <c r="J19" s="33"/>
      <c r="K19" s="33"/>
      <c r="L19" s="32"/>
      <c r="M19" s="58">
        <f t="shared" si="7"/>
        <v>437</v>
      </c>
    </row>
    <row r="20" spans="1:13" s="27" customFormat="1" ht="60">
      <c r="A20" s="31" t="s">
        <v>114</v>
      </c>
      <c r="B20" s="40" t="s">
        <v>71</v>
      </c>
      <c r="C20" s="65">
        <v>45735</v>
      </c>
      <c r="D20" s="8" t="s">
        <v>117</v>
      </c>
      <c r="E20" s="8" t="s">
        <v>28</v>
      </c>
      <c r="F20" s="42" t="s">
        <v>21</v>
      </c>
      <c r="G20" s="63">
        <v>9942556</v>
      </c>
      <c r="H20" s="32"/>
      <c r="I20" s="33"/>
      <c r="J20" s="33"/>
      <c r="K20" s="33"/>
      <c r="L20" s="32"/>
      <c r="M20" s="58">
        <f t="shared" si="7"/>
        <v>437</v>
      </c>
    </row>
    <row r="21" spans="1:13" s="27" customFormat="1" ht="60">
      <c r="A21" s="3" t="s">
        <v>136</v>
      </c>
      <c r="B21" s="40" t="s">
        <v>71</v>
      </c>
      <c r="C21" s="65">
        <v>45772</v>
      </c>
      <c r="D21" s="8" t="s">
        <v>137</v>
      </c>
      <c r="E21" s="8" t="s">
        <v>28</v>
      </c>
      <c r="F21" s="42" t="s">
        <v>21</v>
      </c>
      <c r="G21" s="63">
        <v>1573000</v>
      </c>
      <c r="H21" s="32"/>
      <c r="I21" s="33"/>
      <c r="J21" s="33"/>
      <c r="K21" s="33"/>
      <c r="L21" s="32"/>
      <c r="M21" s="58">
        <f t="shared" ref="M21" si="8">DATEDIF(C21,$M$1,"D")+1</f>
        <v>400</v>
      </c>
    </row>
    <row r="22" spans="1:13" ht="60">
      <c r="A22" s="57" t="s">
        <v>29</v>
      </c>
      <c r="B22" s="40" t="s">
        <v>71</v>
      </c>
      <c r="C22" s="41">
        <v>45807</v>
      </c>
      <c r="D22" s="57" t="s">
        <v>30</v>
      </c>
      <c r="E22" s="57" t="s">
        <v>23</v>
      </c>
      <c r="F22" s="42" t="s">
        <v>21</v>
      </c>
      <c r="G22" s="62">
        <v>1870440</v>
      </c>
      <c r="H22" s="60" t="s">
        <v>21</v>
      </c>
      <c r="I22" s="60" t="s">
        <v>21</v>
      </c>
      <c r="J22" s="60" t="s">
        <v>21</v>
      </c>
      <c r="K22" s="60" t="s">
        <v>21</v>
      </c>
      <c r="L22" s="59" t="s">
        <v>57</v>
      </c>
      <c r="M22" s="58">
        <f>DATEDIF(C22,$M$1,"D")+1</f>
        <v>365</v>
      </c>
    </row>
    <row r="23" spans="1:13" ht="60">
      <c r="A23" s="57" t="s">
        <v>151</v>
      </c>
      <c r="B23" s="40" t="s">
        <v>71</v>
      </c>
      <c r="C23" s="41">
        <v>45849</v>
      </c>
      <c r="D23" s="57" t="s">
        <v>34</v>
      </c>
      <c r="E23" s="57" t="s">
        <v>31</v>
      </c>
      <c r="F23" s="42" t="s">
        <v>21</v>
      </c>
      <c r="G23" s="62">
        <v>2937000</v>
      </c>
      <c r="H23" s="60" t="s">
        <v>21</v>
      </c>
      <c r="I23" s="60" t="s">
        <v>21</v>
      </c>
      <c r="J23" s="60" t="s">
        <v>21</v>
      </c>
      <c r="K23" s="60" t="s">
        <v>21</v>
      </c>
      <c r="L23" s="59"/>
      <c r="M23" s="58">
        <f>DATEDIF(C23,$M$1,"D")+1</f>
        <v>323</v>
      </c>
    </row>
    <row r="24" spans="1:13" ht="60">
      <c r="A24" s="31" t="s">
        <v>74</v>
      </c>
      <c r="B24" s="40" t="s">
        <v>71</v>
      </c>
      <c r="C24" s="41">
        <v>45986</v>
      </c>
      <c r="D24" s="8" t="s">
        <v>59</v>
      </c>
      <c r="E24" s="8" t="s">
        <v>23</v>
      </c>
      <c r="F24" s="42" t="s">
        <v>21</v>
      </c>
      <c r="G24" s="63">
        <v>6182880</v>
      </c>
      <c r="H24" s="60" t="s">
        <v>21</v>
      </c>
      <c r="I24" s="60" t="s">
        <v>21</v>
      </c>
      <c r="J24" s="60" t="s">
        <v>21</v>
      </c>
      <c r="K24" s="60" t="s">
        <v>21</v>
      </c>
      <c r="L24" s="59"/>
      <c r="M24" s="58">
        <f t="shared" ref="M24:M25" si="9">DATEDIF(C24,$M$1,"D")+1</f>
        <v>186</v>
      </c>
    </row>
    <row r="25" spans="1:13" ht="60">
      <c r="A25" s="31" t="s">
        <v>70</v>
      </c>
      <c r="B25" s="40" t="s">
        <v>71</v>
      </c>
      <c r="C25" s="41">
        <v>45989</v>
      </c>
      <c r="D25" s="8" t="s">
        <v>72</v>
      </c>
      <c r="E25" s="8" t="s">
        <v>23</v>
      </c>
      <c r="F25" s="42" t="s">
        <v>21</v>
      </c>
      <c r="G25" s="63">
        <v>9292400</v>
      </c>
      <c r="H25" s="60" t="s">
        <v>21</v>
      </c>
      <c r="I25" s="60" t="s">
        <v>21</v>
      </c>
      <c r="J25" s="60" t="s">
        <v>21</v>
      </c>
      <c r="K25" s="60" t="s">
        <v>21</v>
      </c>
      <c r="L25" s="59"/>
      <c r="M25" s="58">
        <f t="shared" si="9"/>
        <v>183</v>
      </c>
    </row>
  </sheetData>
  <autoFilter ref="A3:N25" xr:uid="{00000000-0009-0000-0000-000003000000}"/>
  <customSheetViews>
    <customSheetView guid="{AD0086AA-D478-440A-B598-54FCA93FDB3B}" fitToPage="1" showAutoFilter="1">
      <pane xSplit="3" ySplit="3" topLeftCell="D22" activePane="bottomRight" state="frozen"/>
      <selection pane="bottomRight" activeCell="G26" sqref="G26"/>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autoFilter ref="A3:N25" xr:uid="{00000000-0009-0000-0000-000003000000}"/>
    </customSheetView>
    <customSheetView guid="{7F8C9BB6-E2D2-4A22-AEFE-CEDA0F2A9E2D}" showPageBreaks="1" fitToPage="1" printArea="1" showAutoFilter="1">
      <pane xSplit="3" ySplit="3" topLeftCell="D19"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autoFilter ref="A3:N25" xr:uid="{555342EB-892B-42D5-B001-D68BC4087604}"/>
    </customSheetView>
    <customSheetView guid="{93EC879D-E4B5-45C9-B6F5-C0A679704828}" fitToPage="1" showAutoFilter="1">
      <pane xSplit="3" ySplit="3" topLeftCell="D19"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autoFilter ref="A3:N22" xr:uid="{8E26C0A9-F37A-402F-A4E9-0126721CB25E}"/>
    </customSheetView>
    <customSheetView guid="{20403D78-6CFE-421A-AF1B-AED0D39BF9E3}" showPageBreaks="1" fitToPage="1" printArea="1" showAutoFilter="1">
      <pane xSplit="3" ySplit="3" topLeftCell="D4" activePane="bottomRight" state="frozen"/>
      <selection pane="bottomRight" activeCell="C10" sqref="C10"/>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autoFilter ref="A3:N25" xr:uid="{71B9AAC6-D59C-49A4-A1DA-94CE6957AB4B}"/>
    </customSheetView>
    <customSheetView guid="{0F535B21-7B33-4D48-AA14-EBF1308D24FD}" showPageBreaks="1" fitToPage="1" printArea="1" showAutoFilter="1">
      <pane xSplit="3" ySplit="3" topLeftCell="D16"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autoFilter ref="A3:N22" xr:uid="{04D21FDC-F7CA-4603-ACDF-BCE9342A32DC}"/>
    </customSheetView>
    <customSheetView guid="{D3D8A61F-CD9C-4589-80A3-C06E9458EAAB}" showPageBreaks="1" fitToPage="1" printArea="1" showAutoFilter="1">
      <pane xSplit="3" ySplit="3" topLeftCell="D22" activePane="bottomRight" state="frozen"/>
      <selection pane="bottomRight" activeCell="G26" sqref="G26"/>
      <pageMargins left="0" right="0" top="0.59055118110236227" bottom="0.59055118110236227" header="0.51181102362204722" footer="0.11811023622047245"/>
      <printOptions horizontalCentered="1"/>
      <pageSetup paperSize="9" scale="63" fitToHeight="0" orientation="landscape" horizontalDpi="4294967293" r:id="rId6"/>
      <headerFooter alignWithMargins="0"/>
      <autoFilter ref="A3:N25" xr:uid="{359EE8F1-5993-4A6F-8568-7F3B9DE82ABC}"/>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7"/>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