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Z:\事務部\〇企画課\★契約係\01.契約関係\2025(令和7)年度\契約情報公開\"/>
    </mc:Choice>
  </mc:AlternateContent>
  <xr:revisionPtr revIDLastSave="0" documentId="13_ncr:81_{1CEC1EF2-F102-4916-B469-D63BE3AFD072}" xr6:coauthVersionLast="47" xr6:coauthVersionMax="47" xr10:uidLastSave="{00000000-0000-0000-0000-000000000000}"/>
  <bookViews>
    <workbookView xWindow="-120" yWindow="-120" windowWidth="29040" windowHeight="15720" tabRatio="673" xr2:uid="{00000000-000D-0000-FFFF-FFFF00000000}"/>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'競争入札（物品役務等）'!$A$1:$M$57</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'競争入札（物品役務等）'!$A$1:$M$57</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93EC879D_E4B5_45C9_B6F5_C0A679704828_.wvu.FilterData" localSheetId="0" hidden="1">'競争入札（工事）'!$A$2:$O$2</definedName>
    <definedName name="Z_93EC879D_E4B5_45C9_B6F5_C0A679704828_.wvu.FilterData" localSheetId="1" hidden="1">'競争入札（物品役務等）'!$A$3:$O$3</definedName>
    <definedName name="Z_93EC879D_E4B5_45C9_B6F5_C0A679704828_.wvu.FilterData" localSheetId="2" hidden="1">'随意契約（工事）'!$A$2:$O$2</definedName>
    <definedName name="Z_93EC879D_E4B5_45C9_B6F5_C0A679704828_.wvu.FilterData" localSheetId="3" hidden="1">'随意契約（物品役務等）'!$A$3:$N$3</definedName>
    <definedName name="Z_93EC879D_E4B5_45C9_B6F5_C0A679704828_.wvu.PrintArea" localSheetId="0" hidden="1">'競争入札（工事）'!$A$1:$M$3</definedName>
    <definedName name="Z_93EC879D_E4B5_45C9_B6F5_C0A679704828_.wvu.PrintArea" localSheetId="1" hidden="1">'競争入札（物品役務等）'!$A$1:$M$57</definedName>
    <definedName name="Z_93EC879D_E4B5_45C9_B6F5_C0A679704828_.wvu.PrintArea" localSheetId="2" hidden="1">'随意契約（工事）'!$A$1:$M$3</definedName>
    <definedName name="Z_93EC879D_E4B5_45C9_B6F5_C0A679704828_.wvu.PrintArea" localSheetId="3" hidden="1">'随意契約（物品役務等）'!$A$1:$M$3</definedName>
    <definedName name="Z_93EC879D_E4B5_45C9_B6F5_C0A679704828_.wvu.PrintTitles" localSheetId="0" hidden="1">'競争入札（工事）'!$1:$2</definedName>
    <definedName name="Z_93EC879D_E4B5_45C9_B6F5_C0A679704828_.wvu.PrintTitles" localSheetId="1" hidden="1">'競争入札（物品役務等）'!$1:$3</definedName>
    <definedName name="Z_93EC879D_E4B5_45C9_B6F5_C0A679704828_.wvu.PrintTitles" localSheetId="2" hidden="1">'随意契約（工事）'!$1:$3</definedName>
    <definedName name="Z_93EC879D_E4B5_45C9_B6F5_C0A679704828_.wvu.PrintTitles" localSheetId="3" hidden="1">'随意契約（物品役務等）'!$1:$3</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91029"/>
  <customWorkbookViews>
    <customWorkbookView name="SSDT0002 - 個人用ビュー" guid="{93EC879D-E4B5-45C9-B6F5-C0A679704828}" mergeInterval="0" personalView="1" maximized="1" xWindow="-8" yWindow="-8" windowWidth="1936" windowHeight="1048" tabRatio="673" activeSheetId="1"/>
    <customWorkbookView name="Windows ユーザー - 個人用ビュー" guid="{20403D78-6CFE-421A-AF1B-AED0D39BF9E3}" mergeInterval="0" personalView="1" maximized="1" xWindow="-8" yWindow="-8" windowWidth="1382" windowHeight="744" tabRatio="673" activeSheetId="2"/>
    <customWorkbookView name="NNH - 個人用ビュー" guid="{0F535B21-7B33-4D48-AA14-EBF1308D24FD}" mergeInterval="0" personalView="1" maximized="1" xWindow="-8" yWindow="-8" windowWidth="1936" windowHeight="1056" tabRatio="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 l="1"/>
  <c r="M6" i="1" l="1"/>
  <c r="M5" i="1" l="1"/>
  <c r="M30" i="2" l="1"/>
  <c r="M16" i="2" l="1"/>
  <c r="M4" i="1" l="1"/>
  <c r="G19" i="2" l="1"/>
  <c r="G18" i="2"/>
  <c r="M1" i="2" l="1"/>
  <c r="M56" i="2" s="1"/>
  <c r="M54" i="2" l="1"/>
  <c r="M55" i="2"/>
  <c r="M52" i="2"/>
  <c r="M53" i="2"/>
  <c r="M50" i="2"/>
  <c r="M51" i="2"/>
  <c r="M48" i="2"/>
  <c r="M49" i="2"/>
  <c r="M46" i="2"/>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23" i="4" s="1"/>
  <c r="M1" i="3"/>
  <c r="M21" i="4" l="1"/>
  <c r="M22" i="4"/>
  <c r="M19" i="4"/>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NNH</author>
  </authors>
  <commentList>
    <comment ref="G26" authorId="0" guid="{5BA06F4C-BFDD-4769-AB9E-096222B11ABA}" shapeId="0" xr:uid="{00000000-0006-0000-0100-00000100000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<sst xmlns="http://schemas.openxmlformats.org/spreadsheetml/2006/main" count="507" uniqueCount="155">
  <si>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</si>
  <si>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</si>
  <si>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</si>
  <si>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</si>
  <si>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</si>
  <si>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</si>
  <si>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</si>
  <si>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</si>
  <si>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</si>
  <si>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</si>
  <si>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</si>
  <si>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</si>
  <si>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</si>
  <si>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</si>
  <si>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</si>
  <si>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</si>
  <si>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</si>
  <si>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</si>
  <si>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</si>
  <si>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</si>
  <si>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</si>
  <si>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</si>
  <si>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</si>
  <si>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</si>
  <si>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</si>
  <si>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</si>
  <si>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</si>
  <si>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</si>
  <si>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</si>
  <si>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</si>
  <si>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</si>
  <si>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</si>
  <si>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</si>
  <si>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</si>
  <si>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</si>
  <si>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</si>
  <si>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</si>
  <si>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</si>
  <si>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</si>
  <si>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</si>
  <si>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</si>
  <si>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</si>
  <si>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</si>
  <si>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</si>
  <si>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</si>
  <si>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</si>
  <si>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</si>
  <si>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</si>
  <si>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</si>
  <si>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</si>
  <si>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</si>
  <si>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</si>
  <si>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</si>
  <si>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</si>
  <si>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</si>
  <si>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</si>
  <si>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</si>
  <si>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</si>
  <si>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</si>
  <si>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</si>
  <si>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</si>
  <si>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</si>
  <si>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</si>
  <si>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</si>
  <si>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</si>
  <si>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</si>
  <si>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</si>
  <si>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</si>
  <si>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</si>
  <si>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</si>
  <si>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</si>
  <si>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</si>
  <si>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</si>
  <si>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</si>
  <si>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</si>
  <si>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</si>
  <si>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</si>
  <si>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</si>
  <si>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</si>
  <si>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</si>
  <si>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</si>
  <si>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</si>
  <si>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</si>
  <si>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</si>
  <si>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</si>
  <si>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</si>
  <si>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</si>
  <si>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</si>
  <si>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</si>
  <si>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</si>
  <si>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</si>
  <si>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</si>
  <si>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</si>
  <si>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</si>
  <si>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</si>
  <si>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</si>
  <si>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</si>
  <si>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</si>
  <si>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</si>
  <si>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</si>
  <si>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</si>
  <si>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</si>
  <si>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</si>
  <si>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</si>
  <si>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</si>
  <si>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</si>
  <si>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</si>
  <si>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</si>
  <si>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</si>
  <si>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</si>
  <si>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</si>
  <si>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</si>
  <si>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</si>
  <si>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</si>
  <si>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</si>
  <si>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</si>
  <si>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</si>
  <si>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</si>
  <si>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</si>
  <si>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</si>
  <si>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</si>
  <si>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</si>
  <si>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</si>
  <si>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</si>
  <si>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</si>
  <si>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</si>
  <si>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</si>
  <si>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</si>
  <si>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</si>
  <si>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</si>
  <si>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</si>
  <si>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</si>
  <si>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</si>
  <si>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</si>
  <si>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</si>
  <si>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</si>
  <si>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</si>
  <si>
    <t>内視鏡洗浄消毒装置</t>
    <rPh sb="0" eb="9">
      <t>ナイシキョウセンジョウショウドクソウチ</t>
    </rPh>
    <phoneticPr fontId="2"/>
  </si>
  <si>
    <t xml:space="preserve">大分市光吉９２７－１　
山下医科器械株式会社　大分支社
支　社　長　　友　野　賢　治
</t>
    <phoneticPr fontId="2"/>
  </si>
  <si>
    <t>全自動抗酸菌培養検査装置</t>
    <rPh sb="0" eb="12">
      <t>ゼンジドウコウサンキンバイヨウケンサソウチ</t>
    </rPh>
    <phoneticPr fontId="2"/>
  </si>
  <si>
    <t>同定感受性分析装置</t>
    <rPh sb="0" eb="9">
      <t>ドウテイカンジュセイブンセキソウチ</t>
    </rPh>
    <phoneticPr fontId="2"/>
  </si>
  <si>
    <t>体成分分析装置</t>
    <rPh sb="0" eb="1">
      <t>カラダ</t>
    </rPh>
    <rPh sb="1" eb="7">
      <t>セイブンブンセキソウチ</t>
    </rPh>
    <phoneticPr fontId="2"/>
  </si>
  <si>
    <t>一般廃棄物収集運搬・処理業務委託</t>
    <phoneticPr fontId="2"/>
  </si>
  <si>
    <t xml:space="preserve">大分県大分市羽田１０６０番地４
三藤商事株式会社
</t>
    <phoneticPr fontId="2"/>
  </si>
  <si>
    <t>病院情報システムハードウェア5年間保守業務委託契約</t>
    <phoneticPr fontId="2"/>
  </si>
  <si>
    <t xml:space="preserve">東京都千代田区岩本町３－９－２
ＰＭＯ　岩本町５Ｆ
ブレイヴコンピュータ株式会社
</t>
    <phoneticPr fontId="2"/>
  </si>
  <si>
    <t>上部消化管汎用ビデオスコープ</t>
    <phoneticPr fontId="2"/>
  </si>
  <si>
    <t xml:space="preserve">大分市光吉９２７－１　
山下医科器械株式会社　大分支社
支　社　長　　友　野　賢　治
</t>
  </si>
  <si>
    <t>ナースコール設備更新整備工事</t>
    <rPh sb="6" eb="8">
      <t>セツビ</t>
    </rPh>
    <rPh sb="8" eb="10">
      <t>コウシン</t>
    </rPh>
    <rPh sb="10" eb="12">
      <t>セイビ</t>
    </rPh>
    <rPh sb="12" eb="14">
      <t>コウジ</t>
    </rPh>
    <phoneticPr fontId="2"/>
  </si>
  <si>
    <t>北九州市小倉北区荻崎町１２番２３号
株式会社山田商会</t>
    <rPh sb="0" eb="4">
      <t>キタキュウシュウシ</t>
    </rPh>
    <rPh sb="4" eb="8">
      <t>コクラキタク</t>
    </rPh>
    <rPh sb="8" eb="9">
      <t>オギ</t>
    </rPh>
    <rPh sb="9" eb="10">
      <t>ザキ</t>
    </rPh>
    <rPh sb="10" eb="11">
      <t>マチ</t>
    </rPh>
    <rPh sb="13" eb="14">
      <t>バン</t>
    </rPh>
    <rPh sb="16" eb="17">
      <t>ゴウ</t>
    </rPh>
    <rPh sb="18" eb="22">
      <t>カブシキガイシャ</t>
    </rPh>
    <rPh sb="22" eb="24">
      <t>ヤマダ</t>
    </rPh>
    <rPh sb="24" eb="26">
      <t>ショウカイ</t>
    </rPh>
    <phoneticPr fontId="2"/>
  </si>
  <si>
    <t>情報システム管理運用業務委託契約</t>
    <rPh sb="0" eb="2">
      <t>ジョウホウ</t>
    </rPh>
    <rPh sb="6" eb="16">
      <t>カンリウンヨウギョウムイタクケイヤク</t>
    </rPh>
    <phoneticPr fontId="2"/>
  </si>
  <si>
    <t>東京都品川区西五反田２－１８－２
株式会社ティエスイー</t>
    <rPh sb="0" eb="3">
      <t>トウキョウト</t>
    </rPh>
    <rPh sb="3" eb="6">
      <t>シナガワク</t>
    </rPh>
    <rPh sb="6" eb="7">
      <t>ニシ</t>
    </rPh>
    <rPh sb="7" eb="10">
      <t>ゴタンダ</t>
    </rPh>
    <rPh sb="17" eb="21">
      <t>カブシキガイシャ</t>
    </rPh>
    <phoneticPr fontId="2"/>
  </si>
  <si>
    <t>経皮二酸化炭素モニター一式</t>
    <rPh sb="0" eb="7">
      <t>ケイヒニサンカタンソ</t>
    </rPh>
    <rPh sb="11" eb="13">
      <t>イッシキ</t>
    </rPh>
    <phoneticPr fontId="2"/>
  </si>
  <si>
    <t>発電機用オイルタンク増設整備工事</t>
    <rPh sb="0" eb="3">
      <t>ハツデンキ</t>
    </rPh>
    <rPh sb="3" eb="4">
      <t>ヨウ</t>
    </rPh>
    <rPh sb="10" eb="12">
      <t>ゾウセツ</t>
    </rPh>
    <rPh sb="12" eb="14">
      <t>セイビ</t>
    </rPh>
    <rPh sb="14" eb="16">
      <t>コウジ</t>
    </rPh>
    <phoneticPr fontId="2"/>
  </si>
  <si>
    <t>大分県大分市津留２丁目２５－１６
株式会社九電工大分支店</t>
    <rPh sb="0" eb="3">
      <t>オオイタケン</t>
    </rPh>
    <rPh sb="3" eb="6">
      <t>オオイタシ</t>
    </rPh>
    <rPh sb="6" eb="8">
      <t>ツル</t>
    </rPh>
    <rPh sb="9" eb="11">
      <t>チョウメ</t>
    </rPh>
    <rPh sb="17" eb="19">
      <t>カブシキ</t>
    </rPh>
    <rPh sb="19" eb="21">
      <t>カイシャ</t>
    </rPh>
    <rPh sb="21" eb="24">
      <t>キュウデンコウ</t>
    </rPh>
    <rPh sb="24" eb="26">
      <t>オオイタ</t>
    </rPh>
    <rPh sb="26" eb="28">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</si>
</sst>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179" fontId="5" fillId="0" borderId="0" xfId="0" applyNumberFormat="1" applyFont="1" applyFill="1">
      <alignment vertical="center"/>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通貨 2 2" xfId="9" xr:uid="{00000000-0005-0000-0000-000004000000}"/>
    <cellStyle name="標準" xfId="0" builtinId="0"/>
    <cellStyle name="標準 15" xfId="5" xr:uid="{00000000-0005-0000-0000-000006000000}"/>
    <cellStyle name="標準 2" xfId="6" xr:uid="{00000000-0005-0000-0000-000007000000}"/>
    <cellStyle name="標準 2 2" xfId="8" xr:uid="{00000000-0005-0000-0000-000008000000}"/>
    <cellStyle name="標準 3"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revisionHeaders.xml" Type="http://schemas.openxmlformats.org/officeDocument/2006/relationships/revisionHeaders"/><Relationship Id="rId12" Target="revisions/userNames.xml" Type="http://schemas.openxmlformats.org/officeDocument/2006/relationships/username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98" Target="revisionLog1.xml" Type="http://schemas.openxmlformats.org/officeDocument/2006/relationships/revisionLog"/><Relationship Id="rId299" Target="revisionLog2.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C7148AE-E239-475F-957B-0A77F261E2FC}" diskRevisions="1" revisionId="6937" version="3">
  <header guid="{04106396-1C26-4E32-BDB5-D81B1DBFCDD7}" dateTime="2025-07-10T09:33:50" maxSheetId="5" userName="NNH" r:id="rId298" minRId="6888" maxRId="6902">
    <sheetIdMap count="4">
      <sheetId val="1"/>
      <sheetId val="2"/>
      <sheetId val="3"/>
      <sheetId val="4"/>
    </sheetIdMap>
  </header>
  <header guid="{6C7148AE-E239-475F-957B-0A77F261E2FC}" dateTime="2025-09-04T16:37:32" maxSheetId="5" userName="SSDT0002" r:id="rId299" minRId="6915" maxRId="692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8" sId="1" numFmtId="19">
    <oc r="M1">
      <v>45835</v>
    </oc>
    <nc r="M1">
      <v>45849</v>
    </nc>
  </rcc>
  <rfmt sheetId="4" sqref="A23" start="0" length="0">
    <dxf>
      <alignment vertical="top" wrapText="1" readingOrder="0"/>
      <border outline="0">
        <left style="hair">
          <color indexed="64"/>
        </left>
        <right style="hair">
          <color indexed="64"/>
        </right>
        <top style="hair">
          <color indexed="64"/>
        </top>
        <bottom style="hair">
          <color indexed="64"/>
        </bottom>
      </border>
    </dxf>
  </rfmt>
  <rfmt sheetId="4" sqref="B23" start="0" length="0">
    <dxf>
      <alignment vertical="top" wrapText="1" readingOrder="0"/>
      <border outline="0">
        <left style="hair">
          <color indexed="64"/>
        </left>
        <right style="hair">
          <color indexed="64"/>
        </right>
        <top style="hair">
          <color indexed="64"/>
        </top>
        <bottom style="hair">
          <color indexed="64"/>
        </bottom>
      </border>
    </dxf>
  </rfmt>
  <rfmt sheetId="4" sqref="C23"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fmt sheetId="4" sqref="D23" start="0" length="0">
    <dxf>
      <border outline="0">
        <left style="hair">
          <color indexed="64"/>
        </left>
        <right style="hair">
          <color indexed="64"/>
        </right>
        <top style="hair">
          <color indexed="64"/>
        </top>
        <bottom style="hair">
          <color indexed="64"/>
        </bottom>
      </border>
    </dxf>
  </rfmt>
  <rfmt sheetId="4" sqref="E23" start="0" length="0">
    <dxf>
      <border outline="0">
        <left style="hair">
          <color indexed="64"/>
        </left>
        <right style="hair">
          <color indexed="64"/>
        </right>
        <top style="hair">
          <color indexed="64"/>
        </top>
        <bottom style="hair">
          <color indexed="64"/>
        </bottom>
      </border>
    </dxf>
  </rfmt>
  <rcc rId="6889" sId="4" odxf="1" dxf="1">
    <nc r="F23"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1" sqref="G23" start="0" length="0">
    <dxf>
      <alignment wrapText="1" readingOrder="0"/>
      <border outline="0">
        <left style="hair">
          <color indexed="64"/>
        </left>
        <right style="hair">
          <color indexed="64"/>
        </right>
        <top style="hair">
          <color indexed="64"/>
        </top>
        <bottom style="hair">
          <color indexed="64"/>
        </bottom>
      </border>
    </dxf>
  </rfmt>
  <rcc rId="6890" sId="4" odxf="1" dxf="1">
    <nc r="H23"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891" sId="4" odxf="1" dxf="1">
    <nc r="I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892" sId="4" odxf="1" dxf="1">
    <nc r="J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893" sId="4" odxf="1" dxf="1">
    <nc r="K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23" start="0" length="0">
    <dxf>
      <numFmt numFmtId="6" formatCode="#,##0;[Red]\-#,##0"/>
      <alignment wrapText="1" readingOrder="0"/>
      <border outline="0">
        <left style="hair">
          <color indexed="64"/>
        </left>
        <right style="hair">
          <color indexed="64"/>
        </right>
        <top style="hair">
          <color indexed="64"/>
        </top>
        <bottom style="hair">
          <color indexed="64"/>
        </bottom>
      </border>
    </dxf>
  </rfmt>
  <rcc rId="6894" sId="4" odxf="1" dxf="1">
    <nc r="M23">
      <f>DATEDIF(C23,$M$1,"D")+1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895" sId="4">
    <oc r="B22" t="inlineStr">
      <is>
        <t>〒874-0840
大分県別府市大字鶴見4548番地
独立行政法人国立病院機構
西別府病院
院長　後藤　一也</t>
      </is>
    </oc>
    <nc r="B22" t="inlineStr">
      <is>
        <t>〒874-0840
大分県別府市大字鶴見4548番地
独立行政法人国立病院機構
西別府病院
院長　末延　聡一</t>
        <rPh sb="49" eb="51">
          <t>スエノブ</t>
        </rPh>
        <rPh sb="52" eb="54">
          <t>ソウイチ</t>
        </rPh>
        <phoneticPr fontId="0"/>
      </is>
    </nc>
  </rcc>
  <rcc rId="6896" sId="4">
    <nc r="B23" t="inlineStr">
      <is>
        <t>〒874-0840
大分県別府市大字鶴見4548番地
独立行政法人国立病院機構
西別府病院
院長　末延　聡一</t>
        <rPh sb="49" eb="51">
          <t>スエノブ</t>
        </rPh>
        <rPh sb="52" eb="54">
          <t>ソウイチ</t>
        </rPh>
        <phoneticPr fontId="0"/>
      </is>
    </nc>
  </rcc>
  <rcc rId="6897" sId="4">
    <nc r="A23" t="inlineStr">
      <is>
        <t>経皮二酸化炭素モニター一式</t>
        <rPh sb="0" eb="7">
          <t>ケイヒニサンカタンソ</t>
        </rPh>
        <rPh sb="11" eb="13">
          <t>イッシキ</t>
        </rPh>
        <phoneticPr fontId="0"/>
      </is>
    </nc>
  </rcc>
  <rcc rId="6898" sId="4" numFmtId="19">
    <nc r="C23">
      <v>45808</v>
    </nc>
  </rcc>
  <rcc rId="6899" sId="4" numFmtId="19">
    <nc r="C23">
      <v>45849</v>
    </nc>
  </rcc>
  <rcc rId="6900" sId="4">
    <nc r="D23" t="inlineStr">
      <is>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0"/>
      </is>
    </nc>
  </rcc>
  <rcc rId="6901" sId="4">
    <nc r="E23"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rcc>
  <rcc rId="6902" sId="4" numFmtId="4">
    <nc r="G23">
      <v>2937000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'競争入札（物品役務等）'!$A$1:$M$57</formula>
    <oldFormula>'競争入札（物品役務等）'!$A$1:$M$57</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15" sId="1" numFmtId="19">
    <oc r="M1">
      <v>45849</v>
    </oc>
    <nc r="M1">
      <v>45905</v>
    </nc>
  </rcc>
  <rrc rId="6916" sId="1" ref="A7:XFD7" action="insertRow"/>
  <rfmt sheetId="1" sqref="A7" start="0" length="0">
    <dxf>
      <border outline="0">
        <left style="hair">
          <color indexed="64"/>
        </left>
        <right style="hair">
          <color indexed="64"/>
        </right>
        <top style="hair">
          <color indexed="64"/>
        </top>
        <bottom style="hair">
          <color indexed="64"/>
        </bottom>
      </border>
    </dxf>
  </rfmt>
  <rcc rId="6917" sId="1" odxf="1" dxf="1">
    <nc r="B7" t="inlineStr">
      <is>
        <t>〒874-0840
大分県別府市大字鶴見4548番地
独立行政法人国立病院機構
西別府病院
院長　末延　聡一</t>
        <rPh sb="49" eb="51">
          <t>スエノブ</t>
        </rPh>
        <rPh sb="52" eb="54">
          <t>ソウイチ</t>
        </rPh>
        <phoneticPr fontId="0"/>
      </is>
    </nc>
    <odxf>
      <border outline="0">
        <left/>
        <right/>
        <top/>
        <bottom/>
      </border>
    </odxf>
    <ndxf>
      <border outline="0">
        <left style="hair">
          <color indexed="64"/>
        </left>
        <right style="hair">
          <color indexed="64"/>
        </right>
        <top style="hair">
          <color indexed="64"/>
        </top>
        <bottom style="hair">
          <color indexed="64"/>
        </bottom>
      </border>
    </ndxf>
  </rcc>
  <rfmt sheetId="1" sqref="C7" start="0" length="0">
    <dxf>
      <border outline="0">
        <left style="hair">
          <color indexed="64"/>
        </left>
        <right style="hair">
          <color indexed="64"/>
        </right>
        <top style="hair">
          <color indexed="64"/>
        </top>
        <bottom style="hair">
          <color indexed="64"/>
        </bottom>
      </border>
    </dxf>
  </rfmt>
  <rfmt sheetId="1" sqref="D7" start="0" length="0">
    <dxf>
      <border outline="0">
        <left style="hair">
          <color indexed="64"/>
        </left>
        <right style="hair">
          <color indexed="64"/>
        </right>
        <top style="hair">
          <color indexed="64"/>
        </top>
        <bottom style="hair">
          <color indexed="64"/>
        </bottom>
      </border>
    </dxf>
  </rfmt>
  <rcc rId="6918" sId="1" odxf="1" dxf="1">
    <nc r="E7" t="inlineStr">
      <is>
        <t>一般競争入札</t>
        <rPh sb="0" eb="2">
          <t>イッパン</t>
        </rPh>
        <rPh sb="2" eb="4">
          <t>キョウソウ</t>
        </rPh>
        <rPh sb="4" eb="6">
          <t>ニュウサツ</t>
        </rPh>
        <phoneticPr fontId="0"/>
      </is>
    </nc>
    <odxf>
      <border outline="0">
        <left/>
        <right/>
        <top/>
        <bottom/>
      </border>
    </odxf>
    <ndxf>
      <border outline="0">
        <left style="hair">
          <color indexed="64"/>
        </left>
        <right style="hair">
          <color indexed="64"/>
        </right>
        <top style="hair">
          <color indexed="64"/>
        </top>
        <bottom style="hair">
          <color indexed="64"/>
        </bottom>
      </border>
    </ndxf>
  </rcc>
  <rcc rId="6919" sId="1" odxf="1" dxf="1">
    <nc r="F7" t="inlineStr">
      <is>
        <t>-</t>
      </is>
    </nc>
    <odxf>
      <border outline="0">
        <right/>
        <top/>
        <bottom/>
      </border>
    </odxf>
    <ndxf>
      <border outline="0">
        <right style="hair">
          <color indexed="64"/>
        </right>
        <top style="hair">
          <color indexed="64"/>
        </top>
        <bottom style="hair">
          <color indexed="64"/>
        </bottom>
      </border>
    </ndxf>
  </rcc>
  <rfmt sheetId="1" sqref="G7" start="0" length="0">
    <dxf>
      <border outline="0">
        <left style="hair">
          <color indexed="64"/>
        </left>
        <right style="hair">
          <color indexed="64"/>
        </right>
        <top style="hair">
          <color indexed="64"/>
        </top>
        <bottom style="hair">
          <color indexed="64"/>
        </bottom>
      </border>
    </dxf>
  </rfmt>
  <rcc rId="6920" sId="1" odxf="1" dxf="1">
    <nc r="H7" t="inlineStr">
      <is>
        <t>-</t>
      </is>
    </nc>
    <odxf>
      <border outline="0">
        <left/>
        <right/>
        <top/>
        <bottom/>
      </border>
    </odxf>
    <ndxf>
      <border outline="0">
        <left style="hair">
          <color indexed="64"/>
        </left>
        <right style="hair">
          <color indexed="64"/>
        </right>
        <top style="hair">
          <color indexed="64"/>
        </top>
        <bottom style="hair">
          <color indexed="64"/>
        </bottom>
      </border>
    </ndxf>
  </rcc>
  <rfmt sheetId="1" sqref="I7" start="0" length="0">
    <dxf>
      <border outline="0">
        <left style="hair">
          <color indexed="64"/>
        </left>
        <right style="hair">
          <color indexed="64"/>
        </right>
        <top style="hair">
          <color indexed="64"/>
        </top>
        <bottom style="hair">
          <color indexed="64"/>
        </bottom>
      </border>
    </dxf>
  </rfmt>
  <rfmt sheetId="1" sqref="J7" start="0" length="0">
    <dxf>
      <border outline="0">
        <left style="hair">
          <color indexed="64"/>
        </left>
        <right style="hair">
          <color indexed="64"/>
        </right>
        <top style="hair">
          <color indexed="64"/>
        </top>
        <bottom style="hair">
          <color indexed="64"/>
        </bottom>
      </border>
    </dxf>
  </rfmt>
  <rfmt sheetId="1" sqref="K7" start="0" length="0">
    <dxf>
      <border outline="0">
        <left style="hair">
          <color indexed="64"/>
        </left>
        <right style="hair">
          <color indexed="64"/>
        </right>
        <top style="hair">
          <color indexed="64"/>
        </top>
        <bottom style="hair">
          <color indexed="64"/>
        </bottom>
      </border>
    </dxf>
  </rfmt>
  <rfmt sheetId="1" sqref="L7" start="0" length="0">
    <dxf>
      <border outline="0">
        <left style="hair">
          <color indexed="64"/>
        </left>
        <right style="hair">
          <color indexed="64"/>
        </right>
        <top style="hair">
          <color indexed="64"/>
        </top>
        <bottom style="hair">
          <color indexed="64"/>
        </bottom>
      </border>
    </dxf>
  </rfmt>
  <rcc rId="6921" sId="1" odxf="1" dxf="1">
    <nc r="M7">
      <f>DATEDIF(C7,$M$1,"D")+1</f>
    </nc>
    <odxf>
      <border outline="0">
        <right/>
        <top/>
        <bottom/>
      </border>
    </odxf>
    <ndxf>
      <border outline="0">
        <right style="hair">
          <color indexed="64"/>
        </right>
        <top style="hair">
          <color indexed="64"/>
        </top>
        <bottom style="hair">
          <color indexed="64"/>
        </bottom>
      </border>
    </ndxf>
  </rcc>
  <rcc rId="6922" sId="1">
    <nc r="A7" t="inlineStr">
      <is>
        <t>発電機用オイルタンク増設整備工事</t>
        <rPh sb="0" eb="3">
          <t>ハツデンキ</t>
        </rPh>
        <rPh sb="3" eb="4">
          <t>ヨウ</t>
        </rPh>
        <rPh sb="10" eb="12">
          <t>ゾウセツ</t>
        </rPh>
        <rPh sb="12" eb="14">
          <t>セイビ</t>
        </rPh>
        <rPh sb="14" eb="16">
          <t>コウジ</t>
        </rPh>
        <phoneticPr fontId="0"/>
      </is>
    </nc>
  </rcc>
  <rcc rId="6923" sId="1" numFmtId="19">
    <nc r="C7">
      <v>45902</v>
    </nc>
  </rcc>
  <rcc rId="6924" sId="1" numFmtId="4">
    <nc r="G7">
      <v>59400000</v>
    </nc>
  </rcc>
  <rcc rId="6925" sId="1">
    <nc r="D7" t="inlineStr">
      <is>
        <t>大分県大分市津留２丁目２５－１６
株式会社九電工大分支店</t>
        <rPh sb="0" eb="3">
          <t>オオイタケン</t>
        </rPh>
        <rPh sb="3" eb="6">
          <t>オオイタシ</t>
        </rPh>
        <rPh sb="6" eb="8">
          <t>ツル</t>
        </rPh>
        <rPh sb="9" eb="11">
          <t>チョウメ</t>
        </rPh>
        <rPh sb="17" eb="19">
          <t>カブシキ</t>
        </rPh>
        <rPh sb="19" eb="21">
          <t>カイシャ</t>
        </rPh>
        <rPh sb="21" eb="24">
          <t>キュウデンコウ</t>
        </rPh>
        <rPh sb="24" eb="26">
          <t>オオイタ</t>
        </rPh>
        <rPh sb="26" eb="28">
          <t>シテン</t>
        </rPh>
        <phoneticPr fontId="0"/>
      </is>
    </nc>
  </rcc>
  <rdn rId="0" localSheetId="1" customView="1" name="Z_93EC879D_E4B5_45C9_B6F5_C0A679704828_.wvu.PrintArea" hidden="1" oldHidden="1">
    <formula>'競争入札（工事）'!$A$1:$M$3</formula>
  </rdn>
  <rdn rId="0" localSheetId="1" customView="1" name="Z_93EC879D_E4B5_45C9_B6F5_C0A679704828_.wvu.PrintTitles" hidden="1" oldHidden="1">
    <formula>'競争入札（工事）'!$1:$2</formula>
  </rdn>
  <rdn rId="0" localSheetId="1" customView="1" name="Z_93EC879D_E4B5_45C9_B6F5_C0A679704828_.wvu.FilterData" hidden="1" oldHidden="1">
    <formula>'競争入札（工事）'!$A$2:$O$2</formula>
  </rdn>
  <rdn rId="0" localSheetId="2" customView="1" name="Z_93EC879D_E4B5_45C9_B6F5_C0A679704828_.wvu.PrintArea" hidden="1" oldHidden="1">
    <formula>'競争入札（物品役務等）'!$A$1:$M$57</formula>
  </rdn>
  <rdn rId="0" localSheetId="2" customView="1" name="Z_93EC879D_E4B5_45C9_B6F5_C0A679704828_.wvu.PrintTitles" hidden="1" oldHidden="1">
    <formula>'競争入札（物品役務等）'!$1:$3</formula>
  </rdn>
  <rdn rId="0" localSheetId="2" customView="1" name="Z_93EC879D_E4B5_45C9_B6F5_C0A679704828_.wvu.FilterData" hidden="1" oldHidden="1">
    <formula>'競争入札（物品役務等）'!$A$3:$O$3</formula>
  </rdn>
  <rdn rId="0" localSheetId="3" customView="1" name="Z_93EC879D_E4B5_45C9_B6F5_C0A679704828_.wvu.PrintArea" hidden="1" oldHidden="1">
    <formula>'随意契約（工事）'!$A$1:$M$3</formula>
  </rdn>
  <rdn rId="0" localSheetId="3" customView="1" name="Z_93EC879D_E4B5_45C9_B6F5_C0A679704828_.wvu.PrintTitles" hidden="1" oldHidden="1">
    <formula>'随意契約（工事）'!$1:$3</formula>
  </rdn>
  <rdn rId="0" localSheetId="3" customView="1" name="Z_93EC879D_E4B5_45C9_B6F5_C0A679704828_.wvu.FilterData" hidden="1" oldHidden="1">
    <formula>'随意契約（工事）'!$A$2:$O$2</formula>
  </rdn>
  <rdn rId="0" localSheetId="4" customView="1" name="Z_93EC879D_E4B5_45C9_B6F5_C0A679704828_.wvu.PrintArea" hidden="1" oldHidden="1">
    <formula>'随意契約（物品役務等）'!$A$1:$M$3</formula>
  </rdn>
  <rdn rId="0" localSheetId="4" customView="1" name="Z_93EC879D_E4B5_45C9_B6F5_C0A679704828_.wvu.PrintTitles" hidden="1" oldHidden="1">
    <formula>'随意契約（物品役務等）'!$1:$3</formula>
  </rdn>
  <rdn rId="0" localSheetId="4" customView="1" name="Z_93EC879D_E4B5_45C9_B6F5_C0A679704828_.wvu.FilterData" hidden="1" oldHidden="1">
    <formula>'随意契約（物品役務等）'!$A$3:$N$3</formula>
  </rdn>
  <rcv guid="{93EC879D-E4B5-45C9-B6F5-C0A67970482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4106396-1C26-4E32-BDB5-D81B1DBFCDD7}" name="NNH" id="-844302158" dateTime="2025-07-28T15:18:46"/>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 Id="rId4" Target="../printerSettings/printerSettings8.bin" Type="http://schemas.openxmlformats.org/officeDocument/2006/relationships/printerSettings"/><Relationship Id="rId5" Target="../drawings/vmlDrawing1.vml" Type="http://schemas.openxmlformats.org/officeDocument/2006/relationships/vmlDrawing"/><Relationship Id="rId6"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printerSettings/printerSettings10.bin" Type="http://schemas.openxmlformats.org/officeDocument/2006/relationships/printerSettings"/><Relationship Id="rId3" Target="../printerSettings/printerSettings11.bin" Type="http://schemas.openxmlformats.org/officeDocument/2006/relationships/printerSettings"/><Relationship Id="rId4" Target="../printerSettings/printerSettings1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 Id="rId4"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8"/>
  <sheetViews>
    <sheetView tabSelected="1" zoomScaleNormal="100" zoomScaleSheetLayoutView="100" workbookViewId="0">
      <pane xSplit="3" ySplit="3" topLeftCell="D4" activePane="bottomRight" state="frozen"/>
      <selection pane="topRight" activeCell="D1" sqref="D1"/>
      <selection pane="bottomLeft" activeCell="A4" sqref="A4"/>
      <selection pane="bottomRight" activeCell="D8" sqref="D8"/>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73" t="s">
        <v>10</v>
      </c>
      <c r="F1" s="73"/>
      <c r="G1" s="73"/>
      <c r="H1" s="73"/>
      <c r="I1" s="73"/>
      <c r="J1" s="73"/>
      <c r="K1" s="73"/>
      <c r="L1" s="15" t="s">
        <v>11</v>
      </c>
      <c r="M1" s="14">
        <v>45905</v>
      </c>
      <c r="N1" s="20"/>
      <c r="O1" s="20"/>
    </row>
    <row r="2" spans="1:15" s="2" customFormat="1" ht="24.95" customHeight="1">
      <c r="A2" s="88" t="s">
        <v>3</v>
      </c>
      <c r="B2" s="86" t="s">
        <v>9</v>
      </c>
      <c r="C2" s="88" t="s">
        <v>0</v>
      </c>
      <c r="D2" s="78" t="s">
        <v>2</v>
      </c>
      <c r="E2" s="80" t="s">
        <v>1</v>
      </c>
      <c r="F2" s="78" t="s">
        <v>19</v>
      </c>
      <c r="G2" s="76" t="s">
        <v>18</v>
      </c>
      <c r="H2" s="74" t="s">
        <v>20</v>
      </c>
      <c r="I2" s="82" t="s">
        <v>16</v>
      </c>
      <c r="J2" s="83"/>
      <c r="K2" s="84"/>
      <c r="L2" s="81" t="s">
        <v>17</v>
      </c>
      <c r="M2" s="74" t="s">
        <v>12</v>
      </c>
      <c r="N2" s="10"/>
      <c r="O2" s="10"/>
    </row>
    <row r="3" spans="1:15" s="2" customFormat="1" ht="39.950000000000003" customHeight="1">
      <c r="A3" s="89"/>
      <c r="B3" s="87"/>
      <c r="C3" s="89"/>
      <c r="D3" s="90"/>
      <c r="E3" s="79"/>
      <c r="F3" s="79"/>
      <c r="G3" s="77"/>
      <c r="H3" s="75"/>
      <c r="I3" s="25" t="s">
        <v>13</v>
      </c>
      <c r="J3" s="25" t="s">
        <v>14</v>
      </c>
      <c r="K3" s="25" t="s">
        <v>15</v>
      </c>
      <c r="L3" s="75"/>
      <c r="M3" s="85"/>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316</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197</v>
      </c>
    </row>
    <row r="6" spans="1:15" s="2" customFormat="1" ht="60" customHeight="1">
      <c r="A6" s="47" t="s">
        <v>148</v>
      </c>
      <c r="B6" s="47" t="s">
        <v>71</v>
      </c>
      <c r="C6" s="48">
        <v>45798</v>
      </c>
      <c r="D6" s="47" t="s">
        <v>149</v>
      </c>
      <c r="E6" s="49" t="s">
        <v>25</v>
      </c>
      <c r="F6" s="50" t="s">
        <v>21</v>
      </c>
      <c r="G6" s="51">
        <v>62700000</v>
      </c>
      <c r="H6" s="52" t="s">
        <v>21</v>
      </c>
      <c r="I6" s="53"/>
      <c r="J6" s="53"/>
      <c r="K6" s="53"/>
      <c r="L6" s="54"/>
      <c r="M6" s="55">
        <f t="shared" ref="M6" si="2">DATEDIF(C6,$M$1,"D")+1</f>
        <v>108</v>
      </c>
    </row>
    <row r="7" spans="1:15" s="2" customFormat="1" ht="60" customHeight="1">
      <c r="A7" s="47" t="s">
        <v>153</v>
      </c>
      <c r="B7" s="47" t="s">
        <v>71</v>
      </c>
      <c r="C7" s="48">
        <v>45902</v>
      </c>
      <c r="D7" s="47" t="s">
        <v>154</v>
      </c>
      <c r="E7" s="49" t="s">
        <v>25</v>
      </c>
      <c r="F7" s="50" t="s">
        <v>21</v>
      </c>
      <c r="G7" s="51">
        <v>59400000</v>
      </c>
      <c r="H7" s="52" t="s">
        <v>21</v>
      </c>
      <c r="I7" s="53"/>
      <c r="J7" s="53"/>
      <c r="K7" s="53"/>
      <c r="L7" s="54"/>
      <c r="M7" s="55">
        <f t="shared" ref="M7" si="3">DATEDIF(C7,$M$1,"D")+1</f>
        <v>4</v>
      </c>
    </row>
    <row r="8" spans="1:15" s="27" customFormat="1">
      <c r="A8" s="3"/>
      <c r="B8" s="4"/>
      <c r="C8" s="5"/>
      <c r="D8" s="13"/>
      <c r="E8" s="12"/>
      <c r="F8" s="12"/>
      <c r="G8" s="24"/>
      <c r="H8" s="6"/>
      <c r="I8" s="21"/>
      <c r="J8" s="21"/>
      <c r="K8" s="21"/>
      <c r="L8" s="6"/>
      <c r="M8" s="9"/>
    </row>
  </sheetData>
  <customSheetViews>
    <customSheetView guid="{93EC879D-E4B5-45C9-B6F5-C0A679704828}" fitToPage="1" printArea="1">
      <pane xSplit="3" ySplit="3" topLeftCell="D4" activePane="bottomRight" state="frozen"/>
      <selection pane="bottomRight" activeCell="D8" sqref="D8"/>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3"/>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57"/>
  <sheetViews>
    <sheetView view="pageBreakPreview" zoomScaleNormal="100" zoomScaleSheetLayoutView="100" workbookViewId="0">
      <pane xSplit="3" ySplit="3" topLeftCell="D52" activePane="bottomRight" state="frozen"/>
      <selection pane="topRight" activeCell="D1" sqref="D1"/>
      <selection pane="bottomLeft" activeCell="A4" sqref="A4"/>
      <selection pane="bottomRight" activeCell="A56" sqref="A56"/>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73" t="s">
        <v>10</v>
      </c>
      <c r="F1" s="73"/>
      <c r="G1" s="73"/>
      <c r="H1" s="73"/>
      <c r="I1" s="73"/>
      <c r="J1" s="73"/>
      <c r="K1" s="73"/>
      <c r="L1" s="15" t="s">
        <v>11</v>
      </c>
      <c r="M1" s="34">
        <f>'競争入札（工事）'!M1</f>
        <v>45905</v>
      </c>
      <c r="N1" s="20"/>
      <c r="O1" s="20"/>
    </row>
    <row r="2" spans="1:15" s="2" customFormat="1" ht="24.95" customHeight="1">
      <c r="A2" s="88" t="s">
        <v>3</v>
      </c>
      <c r="B2" s="86" t="s">
        <v>9</v>
      </c>
      <c r="C2" s="88" t="s">
        <v>0</v>
      </c>
      <c r="D2" s="78" t="s">
        <v>2</v>
      </c>
      <c r="E2" s="80" t="s">
        <v>1</v>
      </c>
      <c r="F2" s="78" t="s">
        <v>19</v>
      </c>
      <c r="G2" s="74" t="s">
        <v>18</v>
      </c>
      <c r="H2" s="74" t="s">
        <v>20</v>
      </c>
      <c r="I2" s="82" t="s">
        <v>16</v>
      </c>
      <c r="J2" s="83"/>
      <c r="K2" s="84"/>
      <c r="L2" s="81" t="s">
        <v>17</v>
      </c>
      <c r="M2" s="74" t="s">
        <v>12</v>
      </c>
      <c r="N2" s="10"/>
      <c r="O2" s="10"/>
    </row>
    <row r="3" spans="1:15" s="2" customFormat="1" ht="39.950000000000003" customHeight="1">
      <c r="A3" s="89"/>
      <c r="B3" s="87"/>
      <c r="C3" s="89"/>
      <c r="D3" s="90"/>
      <c r="E3" s="79"/>
      <c r="F3" s="79"/>
      <c r="G3" s="91"/>
      <c r="H3" s="91"/>
      <c r="I3" s="23" t="s">
        <v>13</v>
      </c>
      <c r="J3" s="23" t="s">
        <v>14</v>
      </c>
      <c r="K3" s="23" t="s">
        <v>15</v>
      </c>
      <c r="L3" s="91"/>
      <c r="M3" s="85"/>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467</v>
      </c>
    </row>
    <row r="5" spans="1:15" s="27" customFormat="1" ht="60">
      <c r="A5" s="31" t="s">
        <v>37</v>
      </c>
      <c r="B5" s="7" t="s">
        <v>22</v>
      </c>
      <c r="C5" s="45">
        <v>45443</v>
      </c>
      <c r="D5" s="7" t="s">
        <v>26</v>
      </c>
      <c r="E5" s="11" t="s">
        <v>4</v>
      </c>
      <c r="F5" s="36" t="s">
        <v>21</v>
      </c>
      <c r="G5" s="32">
        <v>12210000</v>
      </c>
      <c r="H5" s="32"/>
      <c r="I5" s="33"/>
      <c r="J5" s="33"/>
      <c r="K5" s="33"/>
      <c r="L5" s="32"/>
      <c r="M5" s="39">
        <f>DATEDIF(C5,$M$1,"D")+1</f>
        <v>463</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463</v>
      </c>
    </row>
    <row r="7" spans="1:15" s="27" customFormat="1" ht="60">
      <c r="A7" s="31" t="s">
        <v>39</v>
      </c>
      <c r="B7" s="7" t="s">
        <v>22</v>
      </c>
      <c r="C7" s="45">
        <v>45443</v>
      </c>
      <c r="D7" s="7" t="s">
        <v>26</v>
      </c>
      <c r="E7" s="11" t="s">
        <v>4</v>
      </c>
      <c r="F7" s="36" t="s">
        <v>21</v>
      </c>
      <c r="G7" s="32">
        <v>4730000</v>
      </c>
      <c r="H7" s="32"/>
      <c r="I7" s="33"/>
      <c r="J7" s="33"/>
      <c r="K7" s="33"/>
      <c r="L7" s="32"/>
      <c r="M7" s="39">
        <f t="shared" si="1"/>
        <v>463</v>
      </c>
    </row>
    <row r="8" spans="1:15" s="27" customFormat="1" ht="60">
      <c r="A8" s="31" t="s">
        <v>40</v>
      </c>
      <c r="B8" s="7" t="s">
        <v>22</v>
      </c>
      <c r="C8" s="45">
        <v>45443</v>
      </c>
      <c r="D8" s="8" t="s">
        <v>41</v>
      </c>
      <c r="E8" s="11" t="s">
        <v>4</v>
      </c>
      <c r="F8" s="36" t="s">
        <v>21</v>
      </c>
      <c r="G8" s="32">
        <v>9845000</v>
      </c>
      <c r="H8" s="32"/>
      <c r="I8" s="33"/>
      <c r="J8" s="33"/>
      <c r="K8" s="33"/>
      <c r="L8" s="32"/>
      <c r="M8" s="39">
        <f t="shared" si="1"/>
        <v>463</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442</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442</v>
      </c>
    </row>
    <row r="11" spans="1:15" s="27" customFormat="1" ht="60">
      <c r="A11" s="31" t="s">
        <v>46</v>
      </c>
      <c r="B11" s="57" t="s">
        <v>22</v>
      </c>
      <c r="C11" s="61">
        <v>45475</v>
      </c>
      <c r="D11" s="8" t="s">
        <v>41</v>
      </c>
      <c r="E11" s="11" t="s">
        <v>4</v>
      </c>
      <c r="F11" s="36" t="s">
        <v>21</v>
      </c>
      <c r="G11" s="32">
        <v>3079120</v>
      </c>
      <c r="H11" s="32"/>
      <c r="I11" s="33"/>
      <c r="J11" s="33"/>
      <c r="K11" s="33"/>
      <c r="L11" s="32"/>
      <c r="M11" s="58">
        <f t="shared" si="1"/>
        <v>431</v>
      </c>
    </row>
    <row r="12" spans="1:15" s="27" customFormat="1" ht="60">
      <c r="A12" s="31" t="s">
        <v>47</v>
      </c>
      <c r="B12" s="57" t="s">
        <v>22</v>
      </c>
      <c r="C12" s="61">
        <v>45481</v>
      </c>
      <c r="D12" s="8" t="s">
        <v>34</v>
      </c>
      <c r="E12" s="11" t="s">
        <v>4</v>
      </c>
      <c r="F12" s="36" t="s">
        <v>21</v>
      </c>
      <c r="G12" s="32">
        <v>7761050</v>
      </c>
      <c r="H12" s="32"/>
      <c r="I12" s="33"/>
      <c r="J12" s="33"/>
      <c r="K12" s="33"/>
      <c r="L12" s="32"/>
      <c r="M12" s="58">
        <f t="shared" si="1"/>
        <v>425</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408</v>
      </c>
    </row>
    <row r="14" spans="1:15" s="27" customFormat="1" ht="60">
      <c r="A14" s="31" t="s">
        <v>48</v>
      </c>
      <c r="B14" s="57" t="s">
        <v>22</v>
      </c>
      <c r="C14" s="61">
        <v>45499</v>
      </c>
      <c r="D14" s="8" t="s">
        <v>34</v>
      </c>
      <c r="E14" s="11" t="s">
        <v>4</v>
      </c>
      <c r="F14" s="36" t="s">
        <v>21</v>
      </c>
      <c r="G14" s="32">
        <v>4444000</v>
      </c>
      <c r="H14" s="32"/>
      <c r="I14" s="33"/>
      <c r="J14" s="33"/>
      <c r="K14" s="33"/>
      <c r="L14" s="32"/>
      <c r="M14" s="58">
        <f>DATEDIF(C14,$M$1,"D")+1</f>
        <v>407</v>
      </c>
    </row>
    <row r="15" spans="1:15" s="27" customFormat="1" ht="60">
      <c r="A15" s="31" t="s">
        <v>49</v>
      </c>
      <c r="B15" s="57" t="s">
        <v>22</v>
      </c>
      <c r="C15" s="61">
        <v>45499</v>
      </c>
      <c r="D15" s="8" t="s">
        <v>34</v>
      </c>
      <c r="E15" s="11" t="s">
        <v>4</v>
      </c>
      <c r="F15" s="36" t="s">
        <v>21</v>
      </c>
      <c r="G15" s="32">
        <v>4565000</v>
      </c>
      <c r="H15" s="32"/>
      <c r="I15" s="33"/>
      <c r="J15" s="33"/>
      <c r="K15" s="33"/>
      <c r="L15" s="32"/>
      <c r="M15" s="58">
        <f t="shared" si="1"/>
        <v>407</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395</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379</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379</v>
      </c>
    </row>
    <row r="20" spans="1:13" s="27" customFormat="1" ht="60">
      <c r="A20" s="31" t="s">
        <v>44</v>
      </c>
      <c r="B20" s="57" t="s">
        <v>32</v>
      </c>
      <c r="C20" s="61">
        <v>45560</v>
      </c>
      <c r="D20" s="8" t="s">
        <v>45</v>
      </c>
      <c r="E20" s="11" t="s">
        <v>4</v>
      </c>
      <c r="F20" s="36" t="s">
        <v>21</v>
      </c>
      <c r="G20" s="32">
        <v>6214530</v>
      </c>
      <c r="H20" s="32"/>
      <c r="I20" s="33"/>
      <c r="J20" s="33"/>
      <c r="K20" s="33"/>
      <c r="L20" s="32"/>
      <c r="M20" s="58">
        <f t="shared" si="5"/>
        <v>346</v>
      </c>
    </row>
    <row r="21" spans="1:13" s="27" customFormat="1" ht="60">
      <c r="A21" s="31" t="s">
        <v>44</v>
      </c>
      <c r="B21" s="57" t="s">
        <v>32</v>
      </c>
      <c r="C21" s="61">
        <v>45560</v>
      </c>
      <c r="D21" s="8" t="s">
        <v>63</v>
      </c>
      <c r="E21" s="11" t="s">
        <v>4</v>
      </c>
      <c r="F21" s="36" t="s">
        <v>21</v>
      </c>
      <c r="G21" s="32">
        <v>1404365</v>
      </c>
      <c r="H21" s="32"/>
      <c r="I21" s="33"/>
      <c r="J21" s="33"/>
      <c r="K21" s="33"/>
      <c r="L21" s="32"/>
      <c r="M21" s="58">
        <f t="shared" si="5"/>
        <v>346</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341</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304</v>
      </c>
    </row>
    <row r="24" spans="1:13" s="27" customFormat="1" ht="60">
      <c r="A24" s="31" t="s">
        <v>86</v>
      </c>
      <c r="B24" s="57" t="s">
        <v>87</v>
      </c>
      <c r="C24" s="61">
        <v>45624</v>
      </c>
      <c r="D24" s="8" t="s">
        <v>89</v>
      </c>
      <c r="E24" s="11" t="s">
        <v>4</v>
      </c>
      <c r="F24" s="36" t="s">
        <v>21</v>
      </c>
      <c r="G24" s="32">
        <v>78540000</v>
      </c>
      <c r="H24" s="32"/>
      <c r="I24" s="33"/>
      <c r="J24" s="33"/>
      <c r="K24" s="33"/>
      <c r="L24" s="32"/>
      <c r="M24" s="58">
        <f t="shared" si="7"/>
        <v>282</v>
      </c>
    </row>
    <row r="25" spans="1:13" s="27" customFormat="1" ht="60">
      <c r="A25" s="31" t="s">
        <v>88</v>
      </c>
      <c r="B25" s="57" t="s">
        <v>87</v>
      </c>
      <c r="C25" s="61">
        <v>45624</v>
      </c>
      <c r="D25" s="8" t="s">
        <v>34</v>
      </c>
      <c r="E25" s="11" t="s">
        <v>4</v>
      </c>
      <c r="F25" s="36" t="s">
        <v>21</v>
      </c>
      <c r="G25" s="32">
        <v>19008000</v>
      </c>
      <c r="H25" s="32"/>
      <c r="I25" s="33"/>
      <c r="J25" s="33"/>
      <c r="K25" s="33"/>
      <c r="L25" s="32"/>
      <c r="M25" s="58">
        <f t="shared" si="7"/>
        <v>282</v>
      </c>
    </row>
    <row r="26" spans="1:13" s="27" customFormat="1" ht="60">
      <c r="A26" s="31" t="s">
        <v>90</v>
      </c>
      <c r="B26" s="57" t="s">
        <v>76</v>
      </c>
      <c r="C26" s="61">
        <v>45643</v>
      </c>
      <c r="D26" s="8" t="s">
        <v>91</v>
      </c>
      <c r="E26" s="11" t="s">
        <v>4</v>
      </c>
      <c r="F26" s="36" t="s">
        <v>21</v>
      </c>
      <c r="G26" s="32">
        <v>4225795.2</v>
      </c>
      <c r="H26" s="32"/>
      <c r="I26" s="33"/>
      <c r="J26" s="33"/>
      <c r="K26" s="33"/>
      <c r="L26" s="32"/>
      <c r="M26" s="58">
        <f t="shared" si="7"/>
        <v>263</v>
      </c>
    </row>
    <row r="27" spans="1:13" s="27" customFormat="1" ht="60">
      <c r="A27" s="31" t="s">
        <v>92</v>
      </c>
      <c r="B27" s="57" t="s">
        <v>76</v>
      </c>
      <c r="C27" s="61">
        <v>45678</v>
      </c>
      <c r="D27" s="8" t="s">
        <v>93</v>
      </c>
      <c r="E27" s="11" t="s">
        <v>4</v>
      </c>
      <c r="F27" s="36"/>
      <c r="G27" s="32">
        <v>64545796.700000003</v>
      </c>
      <c r="H27" s="32"/>
      <c r="I27" s="33"/>
      <c r="J27" s="33"/>
      <c r="K27" s="33"/>
      <c r="L27" s="32"/>
      <c r="M27" s="58">
        <f t="shared" si="7"/>
        <v>228</v>
      </c>
    </row>
    <row r="28" spans="1:13" s="27" customFormat="1" ht="60">
      <c r="A28" s="31" t="s">
        <v>94</v>
      </c>
      <c r="B28" s="57" t="s">
        <v>76</v>
      </c>
      <c r="C28" s="61">
        <v>45686</v>
      </c>
      <c r="D28" s="8" t="s">
        <v>95</v>
      </c>
      <c r="E28" s="11" t="s">
        <v>4</v>
      </c>
      <c r="F28" s="36"/>
      <c r="G28" s="32">
        <v>6900382.5</v>
      </c>
      <c r="H28" s="32"/>
      <c r="I28" s="33"/>
      <c r="J28" s="33"/>
      <c r="K28" s="33"/>
      <c r="L28" s="32"/>
      <c r="M28" s="58">
        <f t="shared" si="7"/>
        <v>220</v>
      </c>
    </row>
    <row r="29" spans="1:13" s="27" customFormat="1" ht="60">
      <c r="A29" s="31" t="s">
        <v>96</v>
      </c>
      <c r="B29" s="57" t="s">
        <v>76</v>
      </c>
      <c r="C29" s="61">
        <v>45688</v>
      </c>
      <c r="D29" s="8" t="s">
        <v>97</v>
      </c>
      <c r="E29" s="11" t="s">
        <v>4</v>
      </c>
      <c r="F29" s="36"/>
      <c r="G29" s="32">
        <v>4890094</v>
      </c>
      <c r="H29" s="32"/>
      <c r="I29" s="33"/>
      <c r="J29" s="33"/>
      <c r="K29" s="33"/>
      <c r="L29" s="32"/>
      <c r="M29" s="58">
        <f t="shared" si="7"/>
        <v>218</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192</v>
      </c>
    </row>
    <row r="32" spans="1:13" s="27" customFormat="1" ht="60">
      <c r="A32" s="31" t="s">
        <v>107</v>
      </c>
      <c r="B32" s="57" t="s">
        <v>76</v>
      </c>
      <c r="C32" s="61">
        <v>45714</v>
      </c>
      <c r="D32" s="8" t="s">
        <v>89</v>
      </c>
      <c r="E32" s="11" t="s">
        <v>4</v>
      </c>
      <c r="F32" s="36"/>
      <c r="G32" s="32">
        <v>21714000</v>
      </c>
      <c r="H32" s="32"/>
      <c r="I32" s="33"/>
      <c r="J32" s="33"/>
      <c r="K32" s="33"/>
      <c r="L32" s="32"/>
      <c r="M32" s="58">
        <f t="shared" si="8"/>
        <v>192</v>
      </c>
    </row>
    <row r="33" spans="1:13" s="27" customFormat="1" ht="60">
      <c r="A33" s="31" t="s">
        <v>106</v>
      </c>
      <c r="B33" s="57" t="s">
        <v>76</v>
      </c>
      <c r="C33" s="61">
        <v>45714</v>
      </c>
      <c r="D33" s="8" t="s">
        <v>89</v>
      </c>
      <c r="E33" s="11" t="s">
        <v>4</v>
      </c>
      <c r="F33" s="36"/>
      <c r="G33" s="32">
        <v>12123771</v>
      </c>
      <c r="H33" s="32"/>
      <c r="I33" s="33"/>
      <c r="J33" s="33"/>
      <c r="K33" s="33"/>
      <c r="L33" s="32"/>
      <c r="M33" s="58">
        <f t="shared" si="8"/>
        <v>192</v>
      </c>
    </row>
    <row r="34" spans="1:13" s="27" customFormat="1" ht="60">
      <c r="A34" s="31" t="s">
        <v>98</v>
      </c>
      <c r="B34" s="57" t="s">
        <v>76</v>
      </c>
      <c r="C34" s="61">
        <v>45716</v>
      </c>
      <c r="D34" s="8" t="s">
        <v>99</v>
      </c>
      <c r="E34" s="11" t="s">
        <v>56</v>
      </c>
      <c r="F34" s="36"/>
      <c r="G34" s="32">
        <v>539569800</v>
      </c>
      <c r="H34" s="32"/>
      <c r="I34" s="33"/>
      <c r="J34" s="33"/>
      <c r="K34" s="33"/>
      <c r="L34" s="32"/>
      <c r="M34" s="58">
        <f t="shared" si="7"/>
        <v>190</v>
      </c>
    </row>
    <row r="35" spans="1:13" s="27" customFormat="1" ht="60">
      <c r="A35" s="3" t="s">
        <v>100</v>
      </c>
      <c r="B35" s="57" t="s">
        <v>76</v>
      </c>
      <c r="C35" s="61">
        <v>45721</v>
      </c>
      <c r="D35" s="13" t="s">
        <v>103</v>
      </c>
      <c r="E35" s="11" t="s">
        <v>4</v>
      </c>
      <c r="F35" s="66"/>
      <c r="G35" s="32">
        <v>6330720</v>
      </c>
      <c r="H35" s="32"/>
      <c r="I35" s="33"/>
      <c r="J35" s="33"/>
      <c r="K35" s="33"/>
      <c r="L35" s="32"/>
      <c r="M35" s="58">
        <f t="shared" si="7"/>
        <v>185</v>
      </c>
    </row>
    <row r="36" spans="1:13" s="27" customFormat="1" ht="60">
      <c r="A36" s="3" t="s">
        <v>101</v>
      </c>
      <c r="B36" s="57" t="s">
        <v>76</v>
      </c>
      <c r="C36" s="61">
        <v>45721</v>
      </c>
      <c r="D36" s="13" t="s">
        <v>103</v>
      </c>
      <c r="E36" s="11" t="s">
        <v>4</v>
      </c>
      <c r="F36" s="66"/>
      <c r="G36" s="32">
        <v>2801600</v>
      </c>
      <c r="H36" s="32"/>
      <c r="I36" s="33"/>
      <c r="J36" s="33"/>
      <c r="K36" s="33"/>
      <c r="L36" s="32"/>
      <c r="M36" s="58">
        <f t="shared" si="7"/>
        <v>185</v>
      </c>
    </row>
    <row r="37" spans="1:13" s="27" customFormat="1" ht="60">
      <c r="A37" s="3" t="s">
        <v>102</v>
      </c>
      <c r="B37" s="57" t="s">
        <v>76</v>
      </c>
      <c r="C37" s="61">
        <v>45721</v>
      </c>
      <c r="D37" s="13" t="s">
        <v>103</v>
      </c>
      <c r="E37" s="11" t="s">
        <v>4</v>
      </c>
      <c r="F37" s="66"/>
      <c r="G37" s="32">
        <v>13011597.5</v>
      </c>
      <c r="H37" s="32"/>
      <c r="I37" s="33"/>
      <c r="J37" s="33"/>
      <c r="K37" s="33"/>
      <c r="L37" s="32"/>
      <c r="M37" s="58">
        <f t="shared" si="7"/>
        <v>185</v>
      </c>
    </row>
    <row r="38" spans="1:13" s="27" customFormat="1" ht="60">
      <c r="A38" s="3" t="s">
        <v>112</v>
      </c>
      <c r="B38" s="57" t="s">
        <v>76</v>
      </c>
      <c r="C38" s="61">
        <v>45729</v>
      </c>
      <c r="D38" s="13" t="s">
        <v>111</v>
      </c>
      <c r="E38" s="11" t="s">
        <v>4</v>
      </c>
      <c r="F38" s="66"/>
      <c r="G38" s="32">
        <v>2184600</v>
      </c>
      <c r="H38" s="32"/>
      <c r="I38" s="33"/>
      <c r="J38" s="33"/>
      <c r="K38" s="33"/>
      <c r="L38" s="32"/>
      <c r="M38" s="58">
        <f t="shared" si="7"/>
        <v>177</v>
      </c>
    </row>
    <row r="39" spans="1:13" s="27" customFormat="1" ht="60">
      <c r="A39" s="3" t="s">
        <v>110</v>
      </c>
      <c r="B39" s="57" t="s">
        <v>76</v>
      </c>
      <c r="C39" s="61">
        <v>45733</v>
      </c>
      <c r="D39" s="13" t="s">
        <v>109</v>
      </c>
      <c r="E39" s="11" t="s">
        <v>4</v>
      </c>
      <c r="F39" s="66"/>
      <c r="G39" s="68">
        <v>2521134</v>
      </c>
      <c r="H39" s="32"/>
      <c r="I39" s="33"/>
      <c r="J39" s="33"/>
      <c r="K39" s="33"/>
      <c r="L39" s="32"/>
      <c r="M39" s="58">
        <f t="shared" si="7"/>
        <v>173</v>
      </c>
    </row>
    <row r="40" spans="1:13" s="27" customFormat="1" ht="60">
      <c r="A40" s="3" t="s">
        <v>108</v>
      </c>
      <c r="B40" s="57" t="s">
        <v>76</v>
      </c>
      <c r="C40" s="61">
        <v>45730</v>
      </c>
      <c r="D40" s="13" t="s">
        <v>127</v>
      </c>
      <c r="E40" s="11" t="s">
        <v>4</v>
      </c>
      <c r="F40" s="66"/>
      <c r="G40" s="67">
        <v>7410774.2400000012</v>
      </c>
      <c r="H40" s="32"/>
      <c r="I40" s="33"/>
      <c r="J40" s="33"/>
      <c r="K40" s="33"/>
      <c r="L40" s="32"/>
      <c r="M40" s="58">
        <f t="shared" si="7"/>
        <v>176</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176</v>
      </c>
    </row>
    <row r="42" spans="1:13" s="27" customFormat="1" ht="60">
      <c r="A42" s="3" t="s">
        <v>122</v>
      </c>
      <c r="B42" s="57" t="s">
        <v>76</v>
      </c>
      <c r="C42" s="61">
        <v>45740</v>
      </c>
      <c r="D42" s="13" t="s">
        <v>124</v>
      </c>
      <c r="E42" s="11" t="s">
        <v>4</v>
      </c>
      <c r="F42" s="66"/>
      <c r="G42" s="67">
        <v>5960160</v>
      </c>
      <c r="H42" s="32"/>
      <c r="I42" s="33"/>
      <c r="J42" s="33"/>
      <c r="K42" s="33"/>
      <c r="L42" s="32"/>
      <c r="M42" s="58">
        <f t="shared" si="7"/>
        <v>166</v>
      </c>
    </row>
    <row r="43" spans="1:13" s="27" customFormat="1" ht="60">
      <c r="A43" s="3" t="s">
        <v>122</v>
      </c>
      <c r="B43" s="57" t="s">
        <v>76</v>
      </c>
      <c r="C43" s="61">
        <v>45740</v>
      </c>
      <c r="D43" s="13" t="s">
        <v>125</v>
      </c>
      <c r="E43" s="11" t="s">
        <v>4</v>
      </c>
      <c r="F43" s="66"/>
      <c r="G43" s="67">
        <v>3511597.6</v>
      </c>
      <c r="H43" s="32"/>
      <c r="I43" s="33"/>
      <c r="J43" s="33"/>
      <c r="K43" s="33"/>
      <c r="L43" s="32"/>
      <c r="M43" s="58">
        <f t="shared" si="7"/>
        <v>166</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166</v>
      </c>
    </row>
    <row r="45" spans="1:13" s="27" customFormat="1" ht="60">
      <c r="A45" s="3" t="s">
        <v>122</v>
      </c>
      <c r="B45" s="57" t="s">
        <v>76</v>
      </c>
      <c r="C45" s="61">
        <v>45740</v>
      </c>
      <c r="D45" s="13" t="s">
        <v>123</v>
      </c>
      <c r="E45" s="11" t="s">
        <v>4</v>
      </c>
      <c r="F45" s="66"/>
      <c r="G45" s="67">
        <v>1123815</v>
      </c>
      <c r="H45" s="32"/>
      <c r="I45" s="33"/>
      <c r="J45" s="33"/>
      <c r="K45" s="33"/>
      <c r="L45" s="32"/>
      <c r="M45" s="58">
        <f t="shared" si="10"/>
        <v>166</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156</v>
      </c>
    </row>
    <row r="47" spans="1:13" ht="60">
      <c r="A47" s="3" t="s">
        <v>130</v>
      </c>
      <c r="B47" s="57" t="s">
        <v>76</v>
      </c>
      <c r="C47" s="61">
        <v>45750</v>
      </c>
      <c r="D47" s="8" t="s">
        <v>132</v>
      </c>
      <c r="E47" s="11" t="s">
        <v>4</v>
      </c>
      <c r="F47" s="66"/>
      <c r="G47" s="6">
        <v>14388000</v>
      </c>
      <c r="H47" s="32"/>
      <c r="I47" s="33"/>
      <c r="J47" s="33"/>
      <c r="K47" s="33"/>
      <c r="L47" s="32"/>
      <c r="M47" s="58">
        <f t="shared" si="11"/>
        <v>156</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141</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141</v>
      </c>
    </row>
    <row r="50" spans="1:13" s="27" customFormat="1" ht="60">
      <c r="A50" s="3" t="s">
        <v>139</v>
      </c>
      <c r="B50" s="57" t="s">
        <v>76</v>
      </c>
      <c r="C50" s="61">
        <v>45777</v>
      </c>
      <c r="D50" s="57" t="s">
        <v>26</v>
      </c>
      <c r="E50" s="11" t="s">
        <v>4</v>
      </c>
      <c r="F50" s="66"/>
      <c r="G50" s="6">
        <v>7645000</v>
      </c>
      <c r="H50" s="32"/>
      <c r="I50" s="33"/>
      <c r="J50" s="33"/>
      <c r="K50" s="33"/>
      <c r="L50" s="32"/>
      <c r="M50" s="58">
        <f t="shared" ref="M50:M51" si="14">DATEDIF(C50,$M$1,"D")+1</f>
        <v>129</v>
      </c>
    </row>
    <row r="51" spans="1:13" s="27" customFormat="1" ht="60">
      <c r="A51" s="3" t="s">
        <v>140</v>
      </c>
      <c r="B51" s="57" t="s">
        <v>76</v>
      </c>
      <c r="C51" s="61">
        <v>45777</v>
      </c>
      <c r="D51" s="57" t="s">
        <v>26</v>
      </c>
      <c r="E51" s="11" t="s">
        <v>4</v>
      </c>
      <c r="F51" s="66"/>
      <c r="G51" s="6">
        <v>7480000</v>
      </c>
      <c r="H51" s="32"/>
      <c r="I51" s="33"/>
      <c r="J51" s="33"/>
      <c r="K51" s="33"/>
      <c r="L51" s="32"/>
      <c r="M51" s="58">
        <f t="shared" si="14"/>
        <v>129</v>
      </c>
    </row>
    <row r="52" spans="1:13" s="27" customFormat="1" ht="60">
      <c r="A52" s="3" t="s">
        <v>141</v>
      </c>
      <c r="B52" s="57" t="s">
        <v>76</v>
      </c>
      <c r="C52" s="61">
        <v>45777</v>
      </c>
      <c r="D52" s="57" t="s">
        <v>34</v>
      </c>
      <c r="E52" s="11" t="s">
        <v>4</v>
      </c>
      <c r="F52" s="66"/>
      <c r="G52" s="6">
        <v>1815000</v>
      </c>
      <c r="H52" s="32"/>
      <c r="I52" s="33"/>
      <c r="J52" s="33"/>
      <c r="K52" s="33"/>
      <c r="L52" s="32"/>
      <c r="M52" s="58">
        <f t="shared" ref="M52" si="15">DATEDIF(C52,$M$1,"D")+1</f>
        <v>129</v>
      </c>
    </row>
    <row r="53" spans="1:13" s="27" customFormat="1" ht="60">
      <c r="A53" s="3" t="s">
        <v>142</v>
      </c>
      <c r="B53" s="57" t="s">
        <v>76</v>
      </c>
      <c r="C53" s="61">
        <v>45807</v>
      </c>
      <c r="D53" s="13" t="s">
        <v>143</v>
      </c>
      <c r="E53" s="11" t="s">
        <v>4</v>
      </c>
      <c r="F53" s="66"/>
      <c r="G53" s="6">
        <v>5931376</v>
      </c>
      <c r="H53" s="32"/>
      <c r="I53" s="33"/>
      <c r="J53" s="33"/>
      <c r="K53" s="33"/>
      <c r="L53" s="32"/>
      <c r="M53" s="58">
        <f t="shared" ref="M53" si="16">DATEDIF(C53,$M$1,"D")+1</f>
        <v>99</v>
      </c>
    </row>
    <row r="54" spans="1:13" s="27" customFormat="1" ht="60">
      <c r="A54" s="3" t="s">
        <v>144</v>
      </c>
      <c r="B54" s="57" t="s">
        <v>76</v>
      </c>
      <c r="C54" s="61">
        <v>45814</v>
      </c>
      <c r="D54" s="13" t="s">
        <v>145</v>
      </c>
      <c r="E54" s="11" t="s">
        <v>4</v>
      </c>
      <c r="F54" s="66"/>
      <c r="G54" s="6">
        <v>4554000</v>
      </c>
      <c r="H54" s="32"/>
      <c r="I54" s="33"/>
      <c r="J54" s="33"/>
      <c r="K54" s="33"/>
      <c r="L54" s="32"/>
      <c r="M54" s="58">
        <f t="shared" ref="M54" si="17">DATEDIF(C54,$M$1,"D")+1</f>
        <v>92</v>
      </c>
    </row>
    <row r="55" spans="1:13" s="27" customFormat="1" ht="60">
      <c r="A55" s="3" t="s">
        <v>146</v>
      </c>
      <c r="B55" s="57" t="s">
        <v>76</v>
      </c>
      <c r="C55" s="61">
        <v>45814</v>
      </c>
      <c r="D55" s="13" t="s">
        <v>147</v>
      </c>
      <c r="E55" s="11" t="s">
        <v>4</v>
      </c>
      <c r="F55" s="66"/>
      <c r="G55" s="72">
        <v>3500200</v>
      </c>
      <c r="H55" s="32"/>
      <c r="I55" s="33"/>
      <c r="J55" s="33"/>
      <c r="K55" s="33"/>
      <c r="L55" s="32"/>
      <c r="M55" s="58">
        <f t="shared" ref="M55:M56" si="18">DATEDIF(C55,$M$1,"D")+1</f>
        <v>92</v>
      </c>
    </row>
    <row r="56" spans="1:13" s="27" customFormat="1" ht="60">
      <c r="A56" s="3" t="s">
        <v>150</v>
      </c>
      <c r="B56" s="57" t="s">
        <v>76</v>
      </c>
      <c r="C56" s="61">
        <v>45835</v>
      </c>
      <c r="D56" s="13" t="s">
        <v>151</v>
      </c>
      <c r="E56" s="11" t="s">
        <v>4</v>
      </c>
      <c r="F56" s="30"/>
      <c r="G56" s="6">
        <v>15787200</v>
      </c>
      <c r="H56" s="6"/>
      <c r="I56" s="21"/>
      <c r="J56" s="21"/>
      <c r="K56" s="21"/>
      <c r="L56" s="6"/>
      <c r="M56" s="58">
        <f t="shared" si="18"/>
        <v>71</v>
      </c>
    </row>
    <row r="57" spans="1:13">
      <c r="B57" s="57"/>
    </row>
  </sheetData>
  <autoFilter ref="A3:O56" xr:uid="{00000000-0009-0000-0000-000001000000}"/>
  <customSheetViews>
    <customSheetView guid="{93EC879D-E4B5-45C9-B6F5-C0A679704828}" showPageBreaks="1" fitToPage="1" printArea="1" showAutoFilter="1" view="pageBreakPreview">
      <pane xSplit="3" ySplit="3" topLeftCell="D52" activePane="bottomRight" state="frozen"/>
      <selection pane="bottomRight" activeCell="A56" sqref="A56"/>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56" xr:uid="{00000000-0009-0000-0000-000001000000}"/>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xr:uid="{0BE5392C-B59E-4E59-8125-4C9BBCD340A6}"/>
    </customSheetView>
    <customSheetView guid="{0F535B21-7B33-4D48-AA14-EBF1308D24FD}" showPageBreaks="1" fitToPage="1" printArea="1" showAutoFilter="1" view="pageBreakPreview">
      <pane xSplit="3" ySplit="3" topLeftCell="D52" activePane="bottomRight" state="frozen"/>
      <selection pane="bottomRight" activeCell="A56" sqref="A56"/>
      <pageMargins left="0" right="0" top="0.59055118110236227" bottom="0.59055118110236227" header="0.51181102362204722" footer="0.11811023622047245"/>
      <printOptions horizontalCentered="1"/>
      <pageSetup paperSize="9" scale="63" fitToHeight="0" orientation="landscape" horizontalDpi="4294967293" r:id="rId3"/>
      <headerFooter alignWithMargins="0"/>
      <autoFilter ref="A3:O56" xr:uid="{A07B8511-4404-4C07-84F4-E0560F073B1C}"/>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4"/>
  <headerFooter alignWithMargins="0"/>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73" t="s">
        <v>10</v>
      </c>
      <c r="F1" s="73"/>
      <c r="G1" s="73"/>
      <c r="H1" s="73"/>
      <c r="I1" s="73"/>
      <c r="J1" s="73"/>
      <c r="K1" s="73"/>
      <c r="L1" s="15" t="s">
        <v>11</v>
      </c>
      <c r="M1" s="26">
        <f>+'競争入札（工事）'!M1</f>
        <v>45905</v>
      </c>
      <c r="N1" s="20"/>
    </row>
    <row r="2" spans="1:14" s="2" customFormat="1" ht="24.95" customHeight="1">
      <c r="A2" s="88" t="s">
        <v>3</v>
      </c>
      <c r="B2" s="86" t="s">
        <v>9</v>
      </c>
      <c r="C2" s="88" t="s">
        <v>0</v>
      </c>
      <c r="D2" s="78" t="s">
        <v>2</v>
      </c>
      <c r="E2" s="78" t="s">
        <v>1</v>
      </c>
      <c r="F2" s="78" t="s">
        <v>19</v>
      </c>
      <c r="G2" s="76" t="s">
        <v>18</v>
      </c>
      <c r="H2" s="74" t="s">
        <v>20</v>
      </c>
      <c r="I2" s="82" t="s">
        <v>16</v>
      </c>
      <c r="J2" s="83"/>
      <c r="K2" s="84"/>
      <c r="L2" s="81" t="s">
        <v>17</v>
      </c>
      <c r="M2" s="74" t="s">
        <v>12</v>
      </c>
      <c r="N2" s="10"/>
    </row>
    <row r="3" spans="1:14" s="2" customFormat="1" ht="39.950000000000003" customHeight="1">
      <c r="A3" s="89"/>
      <c r="B3" s="87"/>
      <c r="C3" s="89"/>
      <c r="D3" s="90"/>
      <c r="E3" s="90"/>
      <c r="F3" s="90"/>
      <c r="G3" s="77"/>
      <c r="H3" s="91"/>
      <c r="I3" s="23" t="s">
        <v>13</v>
      </c>
      <c r="J3" s="23" t="s">
        <v>14</v>
      </c>
      <c r="K3" s="23" t="s">
        <v>15</v>
      </c>
      <c r="L3" s="91"/>
      <c r="M3" s="85"/>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424</v>
      </c>
    </row>
  </sheetData>
  <customSheetViews>
    <customSheetView guid="{93EC879D-E4B5-45C9-B6F5-C0A679704828}" scale="98" fitToPage="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3"/>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23"/>
  <sheetViews>
    <sheetView zoomScaleNormal="100" zoomScaleSheetLayoutView="100" workbookViewId="0">
      <pane xSplit="3" ySplit="3" topLeftCell="D19" activePane="bottomRight" state="frozen"/>
      <selection pane="topRight" activeCell="D1" sqref="D1"/>
      <selection pane="bottomLeft" activeCell="A4" sqref="A4"/>
      <selection pane="bottomRight" activeCell="G24" sqref="G24"/>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73" t="s">
        <v>10</v>
      </c>
      <c r="F1" s="73"/>
      <c r="G1" s="73"/>
      <c r="H1" s="73"/>
      <c r="I1" s="73"/>
      <c r="J1" s="73"/>
      <c r="K1" s="73"/>
      <c r="L1" s="15" t="s">
        <v>11</v>
      </c>
      <c r="M1" s="46">
        <f>+'競争入札（工事）'!M1</f>
        <v>45905</v>
      </c>
      <c r="N1" s="20"/>
    </row>
    <row r="2" spans="1:14" s="2" customFormat="1" ht="24.95" customHeight="1">
      <c r="A2" s="88" t="s">
        <v>3</v>
      </c>
      <c r="B2" s="86" t="s">
        <v>9</v>
      </c>
      <c r="C2" s="88" t="s">
        <v>0</v>
      </c>
      <c r="D2" s="78" t="s">
        <v>2</v>
      </c>
      <c r="E2" s="78" t="s">
        <v>1</v>
      </c>
      <c r="F2" s="78" t="s">
        <v>19</v>
      </c>
      <c r="G2" s="92" t="s">
        <v>18</v>
      </c>
      <c r="H2" s="74" t="s">
        <v>20</v>
      </c>
      <c r="I2" s="82" t="s">
        <v>16</v>
      </c>
      <c r="J2" s="83"/>
      <c r="K2" s="84"/>
      <c r="L2" s="81" t="s">
        <v>17</v>
      </c>
      <c r="M2" s="74" t="s">
        <v>12</v>
      </c>
      <c r="N2" s="10"/>
    </row>
    <row r="3" spans="1:14" s="2" customFormat="1" ht="39.950000000000003" customHeight="1">
      <c r="A3" s="89"/>
      <c r="B3" s="87"/>
      <c r="C3" s="89"/>
      <c r="D3" s="90"/>
      <c r="E3" s="90"/>
      <c r="F3" s="90"/>
      <c r="G3" s="93"/>
      <c r="H3" s="91"/>
      <c r="I3" s="23" t="s">
        <v>13</v>
      </c>
      <c r="J3" s="23" t="s">
        <v>14</v>
      </c>
      <c r="K3" s="23" t="s">
        <v>15</v>
      </c>
      <c r="L3" s="91"/>
      <c r="M3" s="85"/>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516</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487</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463</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366</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341</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341</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332</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323</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309</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309</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298</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201</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201</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185</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171</v>
      </c>
    </row>
    <row r="19" spans="1:13" s="27" customFormat="1" ht="60">
      <c r="A19" s="31" t="s">
        <v>115</v>
      </c>
      <c r="B19" s="40" t="s">
        <v>71</v>
      </c>
      <c r="C19" s="65">
        <v>45735</v>
      </c>
      <c r="D19" s="8" t="s">
        <v>117</v>
      </c>
      <c r="E19" s="8" t="s">
        <v>28</v>
      </c>
      <c r="F19" s="42" t="s">
        <v>21</v>
      </c>
      <c r="G19" s="63">
        <v>54079300</v>
      </c>
      <c r="H19" s="32"/>
      <c r="I19" s="33"/>
      <c r="J19" s="33"/>
      <c r="K19" s="33"/>
      <c r="L19" s="32"/>
      <c r="M19" s="58">
        <f t="shared" si="7"/>
        <v>171</v>
      </c>
    </row>
    <row r="20" spans="1:13" s="27" customFormat="1" ht="60">
      <c r="A20" s="31" t="s">
        <v>115</v>
      </c>
      <c r="B20" s="40" t="s">
        <v>71</v>
      </c>
      <c r="C20" s="65">
        <v>45735</v>
      </c>
      <c r="D20" s="8" t="s">
        <v>118</v>
      </c>
      <c r="E20" s="8" t="s">
        <v>28</v>
      </c>
      <c r="F20" s="42" t="s">
        <v>21</v>
      </c>
      <c r="G20" s="63">
        <v>9942556</v>
      </c>
      <c r="H20" s="32"/>
      <c r="I20" s="33"/>
      <c r="J20" s="33"/>
      <c r="K20" s="33"/>
      <c r="L20" s="32"/>
      <c r="M20" s="58">
        <f t="shared" si="7"/>
        <v>171</v>
      </c>
    </row>
    <row r="21" spans="1:13" s="27" customFormat="1" ht="60">
      <c r="A21" s="3" t="s">
        <v>137</v>
      </c>
      <c r="B21" s="40" t="s">
        <v>71</v>
      </c>
      <c r="C21" s="65">
        <v>45772</v>
      </c>
      <c r="D21" s="8" t="s">
        <v>138</v>
      </c>
      <c r="E21" s="8" t="s">
        <v>28</v>
      </c>
      <c r="F21" s="42" t="s">
        <v>21</v>
      </c>
      <c r="G21" s="63">
        <v>1573000</v>
      </c>
      <c r="H21" s="32"/>
      <c r="I21" s="33"/>
      <c r="J21" s="33"/>
      <c r="K21" s="33"/>
      <c r="L21" s="32"/>
      <c r="M21" s="58">
        <f t="shared" ref="M21" si="8">DATEDIF(C21,$M$1,"D")+1</f>
        <v>134</v>
      </c>
    </row>
    <row r="22" spans="1:13" ht="60">
      <c r="A22" s="57" t="s">
        <v>29</v>
      </c>
      <c r="B22" s="40" t="s">
        <v>71</v>
      </c>
      <c r="C22" s="41">
        <v>45807</v>
      </c>
      <c r="D22" s="57" t="s">
        <v>30</v>
      </c>
      <c r="E22" s="57" t="s">
        <v>23</v>
      </c>
      <c r="F22" s="42" t="s">
        <v>21</v>
      </c>
      <c r="G22" s="62">
        <v>1870440</v>
      </c>
      <c r="H22" s="60" t="s">
        <v>21</v>
      </c>
      <c r="I22" s="60" t="s">
        <v>21</v>
      </c>
      <c r="J22" s="60" t="s">
        <v>21</v>
      </c>
      <c r="K22" s="60" t="s">
        <v>21</v>
      </c>
      <c r="L22" s="59" t="s">
        <v>57</v>
      </c>
      <c r="M22" s="58">
        <f>DATEDIF(C22,$M$1,"D")+1</f>
        <v>99</v>
      </c>
    </row>
    <row r="23" spans="1:13" ht="60">
      <c r="A23" s="57" t="s">
        <v>152</v>
      </c>
      <c r="B23" s="40" t="s">
        <v>71</v>
      </c>
      <c r="C23" s="41">
        <v>45849</v>
      </c>
      <c r="D23" s="57" t="s">
        <v>34</v>
      </c>
      <c r="E23" s="57" t="s">
        <v>31</v>
      </c>
      <c r="F23" s="42" t="s">
        <v>21</v>
      </c>
      <c r="G23" s="62">
        <v>2937000</v>
      </c>
      <c r="H23" s="60" t="s">
        <v>21</v>
      </c>
      <c r="I23" s="60" t="s">
        <v>21</v>
      </c>
      <c r="J23" s="60" t="s">
        <v>21</v>
      </c>
      <c r="K23" s="60" t="s">
        <v>21</v>
      </c>
      <c r="L23" s="59"/>
      <c r="M23" s="58">
        <f>DATEDIF(C23,$M$1,"D")+1</f>
        <v>57</v>
      </c>
    </row>
  </sheetData>
  <autoFilter ref="A3:N22" xr:uid="{00000000-0009-0000-0000-000003000000}"/>
  <customSheetViews>
    <customSheetView guid="{93EC879D-E4B5-45C9-B6F5-C0A679704828}" fitToPage="1" showAutoFilter="1">
      <pane xSplit="3" ySplit="3" topLeftCell="D19" activePane="bottomRight" state="frozen"/>
      <selection pane="bottomRight" activeCell="G24" sqref="G24"/>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2" xr:uid="{00000000-0009-0000-0000-000003000000}"/>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xr:uid="{2E1A0E0A-4E81-4DB6-936D-784BAC5C8730}"/>
    </customSheetView>
    <customSheetView guid="{0F535B21-7B33-4D48-AA14-EBF1308D24FD}" showPageBreaks="1" fitToPage="1" printArea="1" showAutoFilter="1">
      <pane xSplit="3" ySplit="3" topLeftCell="D16" activePane="bottomRight" state="frozen"/>
      <selection pane="bottomRight" activeCell="G24" sqref="G24"/>
      <pageMargins left="0" right="0" top="0.59055118110236227" bottom="0.59055118110236227" header="0.51181102362204722" footer="0.11811023622047245"/>
      <printOptions horizontalCentered="1"/>
      <pageSetup paperSize="9" scale="63" fitToHeight="0" orientation="landscape" horizontalDpi="4294967293" r:id="rId3"/>
      <headerFooter alignWithMargins="0"/>
      <autoFilter ref="A3:N22" xr:uid="{F8AAA831-AE63-49E4-A48C-2116B583C9C6}"/>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4"/>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