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32.xml"/>
  <Override ContentType="application/vnd.openxmlformats-officedocument.spreadsheetml.revisionLog+xml" PartName="/xl/revisions/revisionLog33.xml"/>
  <Override ContentType="application/vnd.openxmlformats-officedocument.spreadsheetml.revisionLog+xml" PartName="/xl/revisions/revisionLog34.xml"/>
  <Override ContentType="application/vnd.openxmlformats-officedocument.spreadsheetml.revisionLog+xml" PartName="/xl/revisions/revisionLog35.xml"/>
  <Override ContentType="application/vnd.openxmlformats-officedocument.spreadsheetml.revisionLog+xml" PartName="/xl/revisions/revisionLog36.xml"/>
  <Override ContentType="application/vnd.openxmlformats-officedocument.spreadsheetml.revisionLog+xml" PartName="/xl/revisions/revisionLog37.xml"/>
  <Override ContentType="application/vnd.openxmlformats-officedocument.spreadsheetml.revisionLog+xml" PartName="/xl/revisions/revisionLog38.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NH.NNHDOM\Desktop\"/>
    </mc:Choice>
  </mc:AlternateContent>
  <bookViews>
    <workbookView xWindow="0" yWindow="0" windowWidth="20490" windowHeight="7530" tabRatio="673"/>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 r:id="rId6"/>
  </externalReference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'競争入札（物品役務等）'!$A$1:$M$50</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'競争入札（物品役務等）'!$A$1:$M$50</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62913"/>
  <customWorkbookViews>
    <customWorkbookView name="NNH - 個人用ビュー" guid="{0F535B21-7B33-4D48-AA14-EBF1308D24FD}" mergeInterval="0" personalView="1" maximized="1" xWindow="-8" yWindow="-8" windowWidth="1936" windowHeight="1056" tabRatio="673" activeSheetId="1"/>
    <customWorkbookView name="Windows ユーザー - 個人用ビュー" guid="{20403D78-6CFE-421A-AF1B-AED0D39BF9E3}" mergeInterval="0" personalView="1" maximized="1" xWindow="-8" yWindow="-8" windowWidth="1382" windowHeight="744" tabRatio="673" activeSheetId="2"/>
  </customWorkbookViews>
</workbook>
</file>

<file path=xl/calcChain.xml><?xml version="1.0" encoding="utf-8"?>
<calcChain xmlns="http://schemas.openxmlformats.org/spreadsheetml/2006/main">
  <c r="M49" i="2" l="1"/>
  <c r="M5" i="1" l="1"/>
  <c r="M30" i="2" l="1"/>
  <c r="M16" i="2" l="1"/>
  <c r="M4" i="1" l="1"/>
  <c r="G19" i="2" l="1"/>
  <c r="G18" i="2"/>
  <c r="M1" i="2" l="1"/>
  <c r="M48" i="2" s="1"/>
  <c r="M46" i="2" l="1"/>
  <c r="M47" i="2"/>
  <c r="M45" i="2"/>
  <c r="M43" i="2"/>
  <c r="M44" i="2"/>
  <c r="M41" i="2"/>
  <c r="M42" i="2"/>
  <c r="M40" i="2"/>
  <c r="M39" i="2"/>
  <c r="M38" i="2"/>
  <c r="M33" i="2"/>
  <c r="M32" i="2"/>
  <c r="M31" i="2"/>
  <c r="M36" i="2"/>
  <c r="M37" i="2"/>
  <c r="M35" i="2"/>
  <c r="M29" i="2"/>
  <c r="M34" i="2"/>
  <c r="M28" i="2"/>
  <c r="M27" i="2"/>
  <c r="M23" i="2"/>
  <c r="M26" i="2"/>
  <c r="M24" i="2"/>
  <c r="M25" i="2"/>
  <c r="M22" i="2"/>
  <c r="M13" i="2"/>
  <c r="M20" i="2"/>
  <c r="M19" i="2"/>
  <c r="M18" i="2"/>
  <c r="M21" i="2"/>
  <c r="M10" i="2"/>
  <c r="M17" i="2"/>
  <c r="M14" i="2"/>
  <c r="M9" i="2"/>
  <c r="M15" i="2"/>
  <c r="M4" i="2"/>
  <c r="M12" i="2"/>
  <c r="M11" i="2"/>
  <c r="M5" i="2"/>
  <c r="M6" i="2"/>
  <c r="M8" i="2"/>
  <c r="M7" i="2"/>
  <c r="M1" i="4" l="1"/>
  <c r="M1" i="3"/>
  <c r="M19" i="4" l="1"/>
  <c r="M20" i="4"/>
  <c r="M18" i="4"/>
  <c r="M14" i="4"/>
  <c r="M16" i="4"/>
  <c r="M17" i="4"/>
  <c r="M12" i="4"/>
  <c r="M13" i="4"/>
  <c r="M10" i="4"/>
  <c r="M11" i="4"/>
  <c r="M15" i="4"/>
  <c r="M9" i="4"/>
  <c r="M8" i="4"/>
  <c r="M6" i="4"/>
  <c r="M7" i="4"/>
  <c r="M4" i="3"/>
  <c r="M5" i="4"/>
  <c r="M4" i="4"/>
</calcChain>
</file>

<file path=xl/comments1.xml><?xml version="1.0" encoding="utf-8"?>
<comments xmlns="http://schemas.openxmlformats.org/spreadsheetml/2006/main">
  <authors>
    <author>NNH</author>
  </authors>
  <commentList>
    <comment ref="G26" authorId="0" guid="{5BA06F4C-BFDD-4769-AB9E-096222B11ABA}" shapeId="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<sst xmlns="http://schemas.openxmlformats.org/spreadsheetml/2006/main" count="443" uniqueCount="137">
  <si>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</si>
  <si>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</si>
  <si>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</si>
  <si>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</si>
  <si>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</si>
  <si>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</si>
  <si>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</si>
  <si>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</si>
  <si>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</si>
  <si>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</si>
  <si>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</si>
  <si>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</si>
  <si>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</si>
  <si>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</si>
  <si>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</si>
  <si>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</si>
  <si>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</si>
  <si>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</si>
  <si>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</si>
  <si>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</si>
  <si>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</si>
  <si>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</si>
  <si>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</si>
  <si>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</si>
  <si>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</si>
  <si>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</si>
  <si>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</si>
  <si>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</si>
  <si>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</si>
  <si>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</si>
  <si>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</si>
  <si>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</si>
  <si>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</si>
  <si>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</si>
  <si>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</si>
  <si>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</si>
  <si>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</si>
  <si>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</si>
  <si>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</si>
  <si>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</si>
  <si>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</si>
  <si>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</si>
  <si>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</si>
  <si>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</si>
  <si>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</si>
  <si>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</si>
  <si>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</si>
  <si>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</si>
  <si>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</si>
  <si>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</si>
  <si>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</si>
  <si>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</si>
  <si>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</si>
  <si>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</si>
  <si>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</si>
  <si>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</si>
  <si>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</si>
  <si>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</si>
  <si>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</si>
  <si>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</si>
  <si>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</si>
  <si>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</si>
  <si>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</si>
  <si>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</si>
  <si>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</si>
  <si>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</si>
  <si>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</si>
  <si>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</si>
  <si>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</si>
  <si>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</si>
  <si>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</si>
  <si>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</si>
  <si>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</si>
  <si>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</si>
  <si>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</si>
  <si>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</si>
  <si>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</si>
  <si>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</si>
  <si>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</si>
  <si>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</si>
  <si>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</si>
  <si>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</si>
  <si>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</si>
  <si>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</si>
  <si>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</si>
  <si>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</si>
  <si>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</si>
  <si>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</si>
  <si>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</si>
  <si>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</si>
  <si>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</si>
  <si>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</si>
  <si>
    <t>令和7年度電力供給契約</t>
    <rPh sb="0" eb="2">
      <t>レイワ</t>
    </rPh>
    <rPh sb="3" eb="5">
      <t>ネンド</t>
    </rPh>
    <rPh sb="5" eb="11">
      <t>デンリョクキョウキュウケイヤク</t>
    </rPh>
    <phoneticPr fontId="2"/>
  </si>
  <si>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2"/>
  </si>
  <si>
    <t>労働者（日勤・準夜勤看護助手業務）派遣契約</t>
    <rPh sb="0" eb="3">
      <t>ロウドウシャ</t>
    </rPh>
    <rPh sb="4" eb="6">
      <t>ニッキン</t>
    </rPh>
    <rPh sb="7" eb="16">
      <t>ジュンヤキンカンゴジョシュギョウム</t>
    </rPh>
    <rPh sb="17" eb="19">
      <t>ハケン</t>
    </rPh>
    <rPh sb="19" eb="21">
      <t>ケイヤク</t>
    </rPh>
    <phoneticPr fontId="2"/>
  </si>
  <si>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2"/>
  </si>
  <si>
    <t>労働者（滅菌業務）派遣契約</t>
    <rPh sb="0" eb="3">
      <t>ロウドウシャ</t>
    </rPh>
    <rPh sb="4" eb="6">
      <t>メッキン</t>
    </rPh>
    <rPh sb="6" eb="8">
      <t>ギョウム</t>
    </rPh>
    <rPh sb="9" eb="11">
      <t>ハケン</t>
    </rPh>
    <rPh sb="11" eb="13">
      <t>ケイヤク</t>
    </rPh>
    <phoneticPr fontId="2"/>
  </si>
  <si>
    <t>東京都新宿区西新宿１－２６－２
新宿野村ビル２８F
株式会社ルフト・メディカルケア
代表取締役　恒次　恭輔</t>
    <rPh sb="0" eb="3">
      <t>トウキョウト</t>
    </rPh>
    <phoneticPr fontId="2"/>
  </si>
  <si>
    <t>病院情報システム一式及び７年間の保守業務委託</t>
    <rPh sb="0" eb="2">
      <t>ビョウイン</t>
    </rPh>
    <rPh sb="2" eb="4">
      <t>ジョウホウ</t>
    </rPh>
    <rPh sb="8" eb="10">
      <t>イッシキ</t>
    </rPh>
    <rPh sb="10" eb="11">
      <t>オヨ</t>
    </rPh>
    <rPh sb="13" eb="15">
      <t>ネンカン</t>
    </rPh>
    <rPh sb="16" eb="22">
      <t>ホシュギョウムイタク</t>
    </rPh>
    <phoneticPr fontId="2"/>
  </si>
  <si>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2"/>
  </si>
  <si>
    <t>令和7年度医療ガス設備賃貸借契約</t>
    <rPh sb="0" eb="2">
      <t>レイワ</t>
    </rPh>
    <rPh sb="3" eb="5">
      <t>ネンド</t>
    </rPh>
    <rPh sb="5" eb="7">
      <t>イリョウ</t>
    </rPh>
    <rPh sb="9" eb="16">
      <t>セツビチンタイシャクケイヤク</t>
    </rPh>
    <phoneticPr fontId="2"/>
  </si>
  <si>
    <t>令和7年度医療ガス設備保守点検契約</t>
    <rPh sb="0" eb="2">
      <t>レイワ</t>
    </rPh>
    <rPh sb="3" eb="5">
      <t>ネンド</t>
    </rPh>
    <rPh sb="5" eb="7">
      <t>イリョウ</t>
    </rPh>
    <rPh sb="9" eb="11">
      <t>セツビ</t>
    </rPh>
    <rPh sb="11" eb="13">
      <t>ホシュ</t>
    </rPh>
    <rPh sb="13" eb="15">
      <t>テンケン</t>
    </rPh>
    <rPh sb="15" eb="17">
      <t>ケイヤク</t>
    </rPh>
    <phoneticPr fontId="2"/>
  </si>
  <si>
    <t>令和7年度医療ガス等7件単価契約</t>
    <rPh sb="0" eb="2">
      <t>レイワ</t>
    </rPh>
    <rPh sb="3" eb="5">
      <t>ネンド</t>
    </rPh>
    <rPh sb="5" eb="7">
      <t>イリョウ</t>
    </rPh>
    <rPh sb="9" eb="10">
      <t>トウ</t>
    </rPh>
    <rPh sb="11" eb="12">
      <t>ケン</t>
    </rPh>
    <rPh sb="12" eb="14">
      <t>タンカ</t>
    </rPh>
    <rPh sb="14" eb="16">
      <t>ケイヤク</t>
    </rPh>
    <phoneticPr fontId="2"/>
  </si>
  <si>
    <t>大分県大分市原川2丁目2番27号
高圧ガス工業株式会社　大分工場
工場長　林　信次</t>
    <rPh sb="0" eb="3">
      <t>オオイタケン</t>
    </rPh>
    <rPh sb="3" eb="6">
      <t>オオイタシ</t>
    </rPh>
    <rPh sb="6" eb="8">
      <t>ハラカワ</t>
    </rPh>
    <rPh sb="9" eb="11">
      <t>チョウメ</t>
    </rPh>
    <rPh sb="12" eb="13">
      <t>バン</t>
    </rPh>
    <rPh sb="15" eb="16">
      <t>ゴウ</t>
    </rPh>
    <rPh sb="17" eb="19">
      <t>コウアツ</t>
    </rPh>
    <rPh sb="21" eb="23">
      <t>コウギョウ</t>
    </rPh>
    <rPh sb="23" eb="27">
      <t>カブシキガイシャ</t>
    </rPh>
    <rPh sb="28" eb="30">
      <t>オオイタ</t>
    </rPh>
    <rPh sb="30" eb="32">
      <t>コウジョウ</t>
    </rPh>
    <rPh sb="33" eb="36">
      <t>コウジョウチョウ</t>
    </rPh>
    <rPh sb="37" eb="38">
      <t>ハヤシ</t>
    </rPh>
    <rPh sb="39" eb="41">
      <t>ノブツグ</t>
    </rPh>
    <phoneticPr fontId="2"/>
  </si>
  <si>
    <t>FUJIFILM DR CALNEO PUシステム保守委託契約</t>
    <phoneticPr fontId="2"/>
  </si>
  <si>
    <t>アセノベル徐放錠５００ｍｇ（医薬品）</t>
    <rPh sb="5" eb="8">
      <t>ジョホウジョウ</t>
    </rPh>
    <rPh sb="14" eb="17">
      <t>イヤクヒン</t>
    </rPh>
    <phoneticPr fontId="2"/>
  </si>
  <si>
    <t>院外洗濯業務委託契約一式</t>
    <rPh sb="0" eb="8">
      <t>インガイセンタクギョウムイタク</t>
    </rPh>
    <rPh sb="8" eb="10">
      <t>ケイヤク</t>
    </rPh>
    <rPh sb="10" eb="12">
      <t>イッシキ</t>
    </rPh>
    <phoneticPr fontId="2"/>
  </si>
  <si>
    <t>院内洗濯業務委託契約一式</t>
    <rPh sb="0" eb="2">
      <t>インナイ</t>
    </rPh>
    <rPh sb="2" eb="4">
      <t>センタク</t>
    </rPh>
    <rPh sb="4" eb="6">
      <t>ギョウム</t>
    </rPh>
    <rPh sb="6" eb="8">
      <t>イタク</t>
    </rPh>
    <rPh sb="8" eb="10">
      <t>ケイヤク</t>
    </rPh>
    <rPh sb="10" eb="12">
      <t>イッシキ</t>
    </rPh>
    <phoneticPr fontId="2"/>
  </si>
  <si>
    <t>令和7年度濃厚流動食単価契約</t>
    <rPh sb="0" eb="2">
      <t>レイワ</t>
    </rPh>
    <rPh sb="3" eb="5">
      <t>ネンド</t>
    </rPh>
    <rPh sb="5" eb="7">
      <t>ノウコウ</t>
    </rPh>
    <rPh sb="7" eb="9">
      <t>リュウドウ</t>
    </rPh>
    <rPh sb="9" eb="10">
      <t>ショク</t>
    </rPh>
    <rPh sb="10" eb="12">
      <t>タンカ</t>
    </rPh>
    <rPh sb="12" eb="14">
      <t>ケイヤク</t>
    </rPh>
    <phoneticPr fontId="2"/>
  </si>
  <si>
    <t>大分県別府市流川通り18丁目
株式会社西石油</t>
    <rPh sb="0" eb="3">
      <t>オオイタケン</t>
    </rPh>
    <rPh sb="3" eb="6">
      <t>ベップシ</t>
    </rPh>
    <rPh sb="6" eb="7">
      <t>ル</t>
    </rPh>
    <rPh sb="7" eb="8">
      <t>カワ</t>
    </rPh>
    <rPh sb="8" eb="9">
      <t>トオ</t>
    </rPh>
    <rPh sb="12" eb="14">
      <t>チョウメ</t>
    </rPh>
    <rPh sb="15" eb="19">
      <t>カブシキガイシャ</t>
    </rPh>
    <rPh sb="19" eb="20">
      <t>ニシ</t>
    </rPh>
    <rPh sb="20" eb="22">
      <t>セキユ</t>
    </rPh>
    <phoneticPr fontId="2"/>
  </si>
  <si>
    <t>令和7年度灯油単価契約</t>
    <rPh sb="0" eb="2">
      <t>レイワ</t>
    </rPh>
    <rPh sb="3" eb="5">
      <t>ネンド</t>
    </rPh>
    <rPh sb="5" eb="7">
      <t>トウユ</t>
    </rPh>
    <rPh sb="7" eb="9">
      <t>タンカ</t>
    </rPh>
    <rPh sb="9" eb="11">
      <t>ケイヤク</t>
    </rPh>
    <phoneticPr fontId="2"/>
  </si>
  <si>
    <t>　大分県大分市大字羽田１０６０番地４
　三藤商事株式会社</t>
    <phoneticPr fontId="2"/>
  </si>
  <si>
    <t>令和7年度感染性廃棄物収集運搬委託契約</t>
    <rPh sb="0" eb="2">
      <t>レイワ</t>
    </rPh>
    <rPh sb="3" eb="5">
      <t>ネンド</t>
    </rPh>
    <rPh sb="5" eb="8">
      <t>カンセンセイ</t>
    </rPh>
    <rPh sb="8" eb="11">
      <t>ハイキブツ</t>
    </rPh>
    <rPh sb="11" eb="13">
      <t>シュウシュウ</t>
    </rPh>
    <rPh sb="13" eb="15">
      <t>ウンパン</t>
    </rPh>
    <rPh sb="15" eb="17">
      <t>イタク</t>
    </rPh>
    <rPh sb="17" eb="19">
      <t>ケイヤク</t>
    </rPh>
    <phoneticPr fontId="2"/>
  </si>
  <si>
    <t>大阪府堺市中区陶器北２４４番地の５
シューワ株式会社</t>
    <phoneticPr fontId="2"/>
  </si>
  <si>
    <t>令和6年度灯油単価契約</t>
    <rPh sb="0" eb="2">
      <t>レイワ</t>
    </rPh>
    <rPh sb="3" eb="5">
      <t>ネンド</t>
    </rPh>
    <rPh sb="5" eb="11">
      <t>トウユタンカケイヤク</t>
    </rPh>
    <phoneticPr fontId="2"/>
  </si>
  <si>
    <t>令和7年度人工呼吸器等賃貸借契約</t>
    <rPh sb="0" eb="2">
      <t>レイワ</t>
    </rPh>
    <rPh sb="3" eb="5">
      <t>ネンド</t>
    </rPh>
    <rPh sb="5" eb="10">
      <t>ジンコウコキュウキ</t>
    </rPh>
    <rPh sb="10" eb="11">
      <t>トウ</t>
    </rPh>
    <rPh sb="11" eb="14">
      <t>チンタイシャク</t>
    </rPh>
    <rPh sb="14" eb="16">
      <t>ケイヤク</t>
    </rPh>
    <phoneticPr fontId="2"/>
  </si>
  <si>
    <t xml:space="preserve">大分県別府市古市町８８１－１７９
江藤酸素株式会社別府医療営業所
</t>
    <phoneticPr fontId="2"/>
  </si>
  <si>
    <t xml:space="preserve">大分県大分市賀来西１丁目１０番１３号
フクダライフテック九州株式会社
</t>
    <phoneticPr fontId="2"/>
  </si>
  <si>
    <t xml:space="preserve">東京都千代田区霞が関３丁目２番１号
帝人ヘルスケア株式会社
</t>
    <phoneticPr fontId="2"/>
  </si>
  <si>
    <t xml:space="preserve">大分県大分市大字下郡字向新地３７２０番地の１
　　株式会社エスプレス大分
</t>
    <phoneticPr fontId="2"/>
  </si>
  <si>
    <t>感染性廃棄物処理業務委託契約</t>
    <rPh sb="0" eb="3">
      <t>カンセンセイ</t>
    </rPh>
    <rPh sb="3" eb="6">
      <t>ハイキブツ</t>
    </rPh>
    <rPh sb="6" eb="8">
      <t>ショリ</t>
    </rPh>
    <rPh sb="8" eb="10">
      <t>ギョウム</t>
    </rPh>
    <rPh sb="10" eb="12">
      <t>イタク</t>
    </rPh>
    <phoneticPr fontId="2"/>
  </si>
  <si>
    <t>職員一般宿舎屋上防水工事</t>
    <rPh sb="0" eb="2">
      <t>ショクイン</t>
    </rPh>
    <rPh sb="2" eb="4">
      <t>イッパン</t>
    </rPh>
    <rPh sb="4" eb="6">
      <t>シュクシャ</t>
    </rPh>
    <rPh sb="6" eb="8">
      <t>オクジョウ</t>
    </rPh>
    <rPh sb="8" eb="10">
      <t>ボウスイ</t>
    </rPh>
    <rPh sb="10" eb="12">
      <t>コウジ</t>
    </rPh>
    <phoneticPr fontId="2"/>
  </si>
  <si>
    <t>令和7年度一般消耗品単価契約</t>
    <rPh sb="0" eb="2">
      <t>レイワ</t>
    </rPh>
    <rPh sb="3" eb="5">
      <t>ネンド</t>
    </rPh>
    <rPh sb="5" eb="10">
      <t>イッパンショウモウヒン</t>
    </rPh>
    <rPh sb="10" eb="12">
      <t>タンカ</t>
    </rPh>
    <rPh sb="12" eb="14">
      <t>ケイヤク</t>
    </rPh>
    <phoneticPr fontId="2"/>
  </si>
  <si>
    <t>北九州市小倉北区東港二丁目5番1号
キングテック株式会社
代表取締役　綱中　裕城</t>
    <rPh sb="0" eb="4">
      <t>キタキュウシュウシ</t>
    </rPh>
    <rPh sb="4" eb="6">
      <t>コクラ</t>
    </rPh>
    <rPh sb="6" eb="8">
      <t>キタク</t>
    </rPh>
    <rPh sb="8" eb="9">
      <t>ヒガシ</t>
    </rPh>
    <rPh sb="9" eb="10">
      <t>ミナト</t>
    </rPh>
    <rPh sb="10" eb="13">
      <t>ニチョウメ</t>
    </rPh>
    <rPh sb="14" eb="15">
      <t>バン</t>
    </rPh>
    <rPh sb="16" eb="17">
      <t>ゴウ</t>
    </rPh>
    <rPh sb="24" eb="28">
      <t>カブシキガイシャ</t>
    </rPh>
    <rPh sb="29" eb="34">
      <t>ダイヒョウトリシマリヤク</t>
    </rPh>
    <rPh sb="35" eb="36">
      <t>ツナ</t>
    </rPh>
    <rPh sb="36" eb="37">
      <t>ナカ</t>
    </rPh>
    <rPh sb="38" eb="40">
      <t>ヒロキ</t>
    </rPh>
    <phoneticPr fontId="2"/>
  </si>
  <si>
    <t>東京都中央区晴海一丁目8番11号
OKIクロステック株式会社
代表取締役　冨澤　博志</t>
    <rPh sb="0" eb="3">
      <t>トウキョウト</t>
    </rPh>
    <rPh sb="3" eb="6">
      <t>チュウオウク</t>
    </rPh>
    <rPh sb="6" eb="7">
      <t>ハレ</t>
    </rPh>
    <rPh sb="7" eb="8">
      <t>ウミ</t>
    </rPh>
    <rPh sb="8" eb="11">
      <t>イッチョウメ</t>
    </rPh>
    <rPh sb="12" eb="13">
      <t>バン</t>
    </rPh>
    <rPh sb="15" eb="16">
      <t>ゴウ</t>
    </rPh>
    <rPh sb="26" eb="30">
      <t>カブシキガイシャ</t>
    </rPh>
    <rPh sb="31" eb="33">
      <t>ダイヒョウ</t>
    </rPh>
    <rPh sb="33" eb="36">
      <t>トリシマリヤク</t>
    </rPh>
    <rPh sb="37" eb="39">
      <t>トミザワ</t>
    </rPh>
    <rPh sb="40" eb="42">
      <t>ヒロシ</t>
    </rPh>
    <phoneticPr fontId="2"/>
  </si>
  <si>
    <t>別府市若草町2番3号
有限会社安達紙店
代表取締役　安達　ひとみ</t>
    <rPh sb="0" eb="3">
      <t>ベップシ</t>
    </rPh>
    <rPh sb="3" eb="6">
      <t>ワカクサマチ</t>
    </rPh>
    <rPh sb="7" eb="8">
      <t>バン</t>
    </rPh>
    <rPh sb="9" eb="10">
      <t>ゴウ</t>
    </rPh>
    <rPh sb="11" eb="15">
      <t>ユウゲンガイシャ</t>
    </rPh>
    <rPh sb="15" eb="19">
      <t>アダチカミテン</t>
    </rPh>
    <rPh sb="20" eb="25">
      <t>ダイヒョウトリシマリヤク</t>
    </rPh>
    <rPh sb="26" eb="28">
      <t>アダチ</t>
    </rPh>
    <phoneticPr fontId="2"/>
  </si>
  <si>
    <t xml:space="preserve">大分市大字羽田１０６０番地の４
三藤商事株式会社
代表取締役　佐藤　正己
</t>
    <phoneticPr fontId="2"/>
  </si>
  <si>
    <t>大分県大分市流通業務団地１丁目１番２
株式会社大給
代表取締役社長　糸永　範夫</t>
    <rPh sb="19" eb="23">
      <t>カブシキガイシャ</t>
    </rPh>
    <rPh sb="23" eb="25">
      <t>ダイキュウ</t>
    </rPh>
    <phoneticPr fontId="2"/>
  </si>
  <si>
    <t xml:space="preserve">
広島県大竹市晴海２－１０－４５
株式会社栗本五十市商店
代表取締役　　栗本　保男</t>
    <rPh sb="17" eb="21">
      <t>カブシキガイシャ</t>
    </rPh>
    <rPh sb="21" eb="28">
      <t>クリモトイソイチショウテン</t>
    </rPh>
    <phoneticPr fontId="2"/>
  </si>
  <si>
    <t>Eラーニング機能導入及び7年間保守業務委託契約</t>
    <phoneticPr fontId="2"/>
  </si>
  <si>
    <t>A4ノート型パソコン109台単価契約</t>
  </si>
  <si>
    <t xml:space="preserve">京都市南区西九条東御幸田町２５番２
ワールドビジネスセンター株式会社
代表取締役　萩　原　秀　樹
</t>
    <phoneticPr fontId="2"/>
  </si>
  <si>
    <t>大阪市淀川区西宮原２丁目６番１号
株式会社ソフトウェア・サービス
代表取締役社長　大谷　明広</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8" eb="40">
      <t>シャチョウ</t>
    </rPh>
    <rPh sb="41" eb="43">
      <t>オオタニ</t>
    </rPh>
    <rPh sb="44" eb="45">
      <t>メイ</t>
    </rPh>
    <rPh sb="45" eb="46">
      <t>ヒロシ</t>
    </rPh>
    <phoneticPr fontId="2"/>
  </si>
  <si>
    <t>嚥下透視録画装置</t>
    <rPh sb="0" eb="8">
      <t>エンゲトウシロクガソウチ</t>
    </rPh>
    <phoneticPr fontId="2"/>
  </si>
  <si>
    <t>大分県大分市都町１丁目１番２３号
キヤノンメディカルシステムズ株式会社
大分支店　支店長　藤田　豊久</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rPh sb="41" eb="44">
      <t>シテンチョウ</t>
    </rPh>
    <rPh sb="45" eb="47">
      <t>フジタ</t>
    </rPh>
    <rPh sb="48" eb="50">
      <t>トヨヒサ</t>
    </rPh>
    <phoneticPr fontId="2"/>
  </si>
  <si>
    <t>回診用X線撮影装置</t>
    <rPh sb="0" eb="3">
      <t>カイシンヨウ</t>
    </rPh>
    <rPh sb="4" eb="9">
      <t>センサツエイソウチ</t>
    </rPh>
    <phoneticPr fontId="2"/>
  </si>
  <si>
    <t>福岡県福岡市博多区博多駅４丁目１３番１９号
富士フイルムメディカル株式会社
九州支社　執行役員支社長　葛城　巧二</t>
    <rPh sb="0" eb="3">
      <t>フクオカケン</t>
    </rPh>
    <rPh sb="3" eb="12">
      <t>フクオカシハカタクハカタエキ</t>
    </rPh>
    <rPh sb="22" eb="24">
      <t>フジ</t>
    </rPh>
    <rPh sb="33" eb="37">
      <t>カブシキガイシャ</t>
    </rPh>
    <rPh sb="38" eb="40">
      <t>キュウシュウ</t>
    </rPh>
    <rPh sb="40" eb="42">
      <t>シシャ</t>
    </rPh>
    <rPh sb="43" eb="45">
      <t>シッコウ</t>
    </rPh>
    <rPh sb="45" eb="47">
      <t>ヤクイン</t>
    </rPh>
    <rPh sb="47" eb="50">
      <t>シシャチョウ</t>
    </rPh>
    <rPh sb="51" eb="53">
      <t>カツラギ</t>
    </rPh>
    <rPh sb="54" eb="55">
      <t>タクミ</t>
    </rPh>
    <rPh sb="55" eb="56">
      <t>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</si>
</sst>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shrinkToFit="1"/>
    </xf>
    <xf numFmtId="0" fontId="5" fillId="0" borderId="0" xfId="0" applyFont="1" applyAlignment="1">
      <alignment horizontal="left" vertical="center" wrapText="1"/>
    </xf>
    <xf numFmtId="179" fontId="5" fillId="2" borderId="3" xfId="0" applyNumberFormat="1" applyFont="1" applyFill="1" applyBorder="1" applyAlignment="1">
      <alignment horizontal="center" vertical="center" shrinkToFit="1"/>
    </xf>
    <xf numFmtId="179" fontId="5" fillId="2" borderId="8"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3"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Border="1" applyAlignment="1">
      <alignment horizontal="right"/>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cellXfs>
  <cellStyles count="10">
    <cellStyle name="桁区切り" xfId="1" builtinId="6"/>
    <cellStyle name="桁区切り 2" xfId="2"/>
    <cellStyle name="桁区切り 3" xfId="3"/>
    <cellStyle name="通貨 2" xfId="4"/>
    <cellStyle name="通貨 2 2" xfId="9"/>
    <cellStyle name="標準" xfId="0" builtinId="0"/>
    <cellStyle name="標準 15" xfId="5"/>
    <cellStyle name="標準 2" xfId="6"/>
    <cellStyle name="標準 2 2" xfId="8"/>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revisions/userNames.xml" Type="http://schemas.openxmlformats.org/officeDocument/2006/relationships/usernames"/><Relationship Id="rId12" Target="revisions/revisionHeaders.xml" Type="http://schemas.openxmlformats.org/officeDocument/2006/relationships/revisionHeader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share/&#38498;&#20869;&#20849;&#26377;&#12501;&#12457;&#12523;&#12480;2023/&#20107;&#21209;&#37096;/&#12295;&#20225;&#30011;&#35506;/&#9733;&#22865;&#32004;&#20418;/01.&#22865;&#32004;&#38306;&#20418;/2024(&#20196;&#21644;6)&#24180;&#24230;/2024&#24180;&#24230;&#22865;&#32004;&#24773;&#22577;&#20844;&#38283;/20250330&#22865;&#32004;&#24773;&#22577;&#20844;&#3828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refreshError="1"/>
      <sheetData sheetId="1" refreshError="1">
        <row r="1">
          <cell r="M1">
            <v>45721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sheetData sheetId="1"/>
      <sheetData sheetId="2"/>
      <sheetData sheetId="3">
        <row r="1">
          <cell r="M1">
            <v>45721</v>
          </cell>
        </row>
      </sheetData>
    </sheetDataSet>
  </externalBook>
</externalLink>
</file>

<file path=xl/revisions/_rels/revisionHeaders.xml.rels><?xml version="1.0" encoding="UTF-8" standalone="yes"?><Relationships xmlns="http://schemas.openxmlformats.org/package/2006/relationships"><Relationship Id="rId277" Target="revisionLog32.xml" Type="http://schemas.openxmlformats.org/officeDocument/2006/relationships/revisionLog"/><Relationship Id="rId278" Target="revisionLog33.xml" Type="http://schemas.openxmlformats.org/officeDocument/2006/relationships/revisionLog"/><Relationship Id="rId279" Target="revisionLog34.xml" Type="http://schemas.openxmlformats.org/officeDocument/2006/relationships/revisionLog"/><Relationship Id="rId280" Target="revisionLog35.xml" Type="http://schemas.openxmlformats.org/officeDocument/2006/relationships/revisionLog"/><Relationship Id="rId281" Target="revisionLog36.xml" Type="http://schemas.openxmlformats.org/officeDocument/2006/relationships/revisionLog"/><Relationship Id="rId282" Target="revisionLog37.xml" Type="http://schemas.openxmlformats.org/officeDocument/2006/relationships/revisionLog"/><Relationship Id="rId283" Target="revisionLog38.xml" Type="http://schemas.openxmlformats.org/officeDocument/2006/relationships/revisionLog"/><Relationship Id="rId284" Target="revisionLog1.xml" Type="http://schemas.openxmlformats.org/officeDocument/2006/relationships/revisionLog"/><Relationship Id="rId285" Target="revisionLog2.xml" Type="http://schemas.openxmlformats.org/officeDocument/2006/relationships/revisionLog"/><Relationship Id="rId286" Target="revisionLog3.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7027482-C03A-427D-8E95-4B5A4452B0A3}" diskRevisions="1" revisionId="6657" version="2">
  <header guid="{E9853D9A-FAD0-4EDE-BA9D-D11432100B80}" dateTime="2025-03-18T18:24:56" maxSheetId="5" userName="NNH" r:id="rId277" minRId="6380" maxRId="6407">
    <sheetIdMap count="4">
      <sheetId val="1"/>
      <sheetId val="2"/>
      <sheetId val="3"/>
      <sheetId val="4"/>
    </sheetIdMap>
  </header>
  <header guid="{434AD99D-0666-43F8-956E-C818B2B27A63}" dateTime="2025-03-18T18:32:06" maxSheetId="5" userName="NNH" r:id="rId278" minRId="6420" maxRId="6432">
    <sheetIdMap count="4">
      <sheetId val="1"/>
      <sheetId val="2"/>
      <sheetId val="3"/>
      <sheetId val="4"/>
    </sheetIdMap>
  </header>
  <header guid="{E1662D1F-C168-49AD-9A81-8A4CDFD9E327}" dateTime="2025-03-19T08:51:09" maxSheetId="5" userName="NNH" r:id="rId279" minRId="6445" maxRId="6466">
    <sheetIdMap count="4">
      <sheetId val="1"/>
      <sheetId val="2"/>
      <sheetId val="3"/>
      <sheetId val="4"/>
    </sheetIdMap>
  </header>
  <header guid="{0025F6D3-77CE-4181-A535-082F62C96F32}" dateTime="2025-03-27T16:36:46" maxSheetId="5" userName="NNH" r:id="rId280" minRId="6479">
    <sheetIdMap count="4">
      <sheetId val="1"/>
      <sheetId val="2"/>
      <sheetId val="3"/>
      <sheetId val="4"/>
    </sheetIdMap>
  </header>
  <header guid="{76603DA1-9C17-4228-B1C8-081BB8015CB8}" dateTime="2025-03-28T16:47:07" maxSheetId="5" userName="NNH" r:id="rId281" minRId="6492" maxRId="6521">
    <sheetIdMap count="4">
      <sheetId val="1"/>
      <sheetId val="2"/>
      <sheetId val="3"/>
      <sheetId val="4"/>
    </sheetIdMap>
  </header>
  <header guid="{0538D58F-250C-439E-827F-2A0297BC54AB}" dateTime="2025-03-28T17:43:18" maxSheetId="5" userName="NNH" r:id="rId282" minRId="6522" maxRId="6575">
    <sheetIdMap count="4">
      <sheetId val="1"/>
      <sheetId val="2"/>
      <sheetId val="3"/>
      <sheetId val="4"/>
    </sheetIdMap>
  </header>
  <header guid="{ACEE4B97-B0C7-4CE2-A630-DB5FA68F0FF2}" dateTime="2025-04-01T09:29:20" maxSheetId="5" userName="NNH" r:id="rId283" minRId="6576" maxRId="6591">
    <sheetIdMap count="4">
      <sheetId val="1"/>
      <sheetId val="2"/>
      <sheetId val="3"/>
      <sheetId val="4"/>
    </sheetIdMap>
  </header>
  <header guid="{0F094D54-01B3-4D0C-B4D9-07CC48D5CC2E}" dateTime="2025-04-08T14:34:15" maxSheetId="5" userName="NNH" r:id="rId284" minRId="6604">
    <sheetIdMap count="4">
      <sheetId val="1"/>
      <sheetId val="2"/>
      <sheetId val="3"/>
      <sheetId val="4"/>
    </sheetIdMap>
  </header>
  <header guid="{4D33D1D8-00AD-4179-83F9-D17C009B5C86}" dateTime="2025-04-14T08:56:11" maxSheetId="5" userName="NNH" r:id="rId285" minRId="6617" maxRId="6625">
    <sheetIdMap count="4">
      <sheetId val="1"/>
      <sheetId val="2"/>
      <sheetId val="3"/>
      <sheetId val="4"/>
    </sheetIdMap>
  </header>
  <header guid="{67027482-C03A-427D-8E95-4B5A4452B0A3}" dateTime="2025-04-14T15:02:54" maxSheetId="5" userName="NNH" r:id="rId286" minRId="6638" maxRId="664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04" sId="2">
    <oc r="D47" t="inlineStr">
      <is>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0"/>
      </is>
    </oc>
    <nc r="D47" t="inlineStr">
      <is>
        <t>大阪市淀川区西宮原２丁目６番１号
株式会社ソフトウェア・サービス
代表取締役社長　大谷　明広</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8" eb="40">
          <t>シャチョウ</t>
        </rPh>
        <rPh sb="41" eb="43">
          <t>オオタニ</t>
        </rPh>
        <rPh sb="44" eb="45">
          <t>メイ</t>
        </rPh>
        <rPh sb="45" eb="46">
          <t>ヒロシ</t>
        </rPh>
        <phoneticPr fontId="0"/>
      </is>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'競争入札（物品役務等）'!$A$1:$M$48</formula>
    <oldFormula>'競争入札（物品役務等）'!$A$1:$M$48</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617" sId="2" eol="1" ref="A48:XFD48" action="insertRow"/>
  <rcc rId="6618" sId="2">
    <nc r="A48" t="inlineStr">
      <is>
        <t>嚥下透視録画装置</t>
        <rPh sb="0" eb="8">
          <t>エンゲトウシロクガソウチ</t>
        </rPh>
        <phoneticPr fontId="0"/>
      </is>
    </nc>
  </rcc>
  <rcc rId="6619" sId="2" odxf="1" dxf="1">
    <nc r="B48"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48" start="0" length="0">
    <dxf>
      <numFmt numFmtId="19" formatCode="yyyy/m/d"/>
      <border outline="0">
        <left style="hair">
          <color indexed="64"/>
        </left>
        <right style="hair">
          <color indexed="64"/>
        </right>
        <top style="hair">
          <color indexed="64"/>
        </top>
        <bottom style="hair">
          <color indexed="64"/>
        </bottom>
      </border>
    </dxf>
  </rfmt>
  <rcc rId="6620" sId="2">
    <nc r="D48" t="inlineStr">
      <is>
        <t>大分県大分市都町１丁目１番２３号
キヤノンメディカルシステムズ株式会社
大分支店　支店長　藤田　豊久</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rPh sb="41" eb="44">
          <t>シテンチョウ</t>
        </rPh>
        <rPh sb="45" eb="47">
          <t>フジタ</t>
        </rPh>
        <rPh sb="48" eb="50">
          <t>トヨヒサ</t>
        </rPh>
        <phoneticPr fontId="0"/>
      </is>
    </nc>
  </rcc>
  <rcc rId="6621" sId="2" odxf="1" dxf="1">
    <nc r="E48"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8" start="0" length="0">
    <dxf>
      <border outline="0">
        <left style="hair">
          <color indexed="64"/>
        </left>
        <right style="hair">
          <color indexed="64"/>
        </right>
        <top style="hair">
          <color indexed="64"/>
        </top>
        <bottom style="hair">
          <color indexed="64"/>
        </bottom>
      </border>
    </dxf>
  </rfmt>
  <rfmt sheetId="2" sqref="H48" start="0" length="0">
    <dxf>
      <border outline="0">
        <left style="hair">
          <color indexed="64"/>
        </left>
        <right style="hair">
          <color indexed="64"/>
        </right>
        <top style="hair">
          <color indexed="64"/>
        </top>
        <bottom style="hair">
          <color indexed="64"/>
        </bottom>
      </border>
    </dxf>
  </rfmt>
  <rfmt sheetId="2" sqref="I48" start="0" length="0">
    <dxf>
      <border outline="0">
        <left style="hair">
          <color indexed="64"/>
        </left>
        <right style="hair">
          <color indexed="64"/>
        </right>
        <top style="hair">
          <color indexed="64"/>
        </top>
        <bottom style="hair">
          <color indexed="64"/>
        </bottom>
      </border>
    </dxf>
  </rfmt>
  <rfmt sheetId="2" sqref="J48" start="0" length="0">
    <dxf>
      <border outline="0">
        <left style="hair">
          <color indexed="64"/>
        </left>
        <right style="hair">
          <color indexed="64"/>
        </right>
        <top style="hair">
          <color indexed="64"/>
        </top>
        <bottom style="hair">
          <color indexed="64"/>
        </bottom>
      </border>
    </dxf>
  </rfmt>
  <rfmt sheetId="2" sqref="K48" start="0" length="0">
    <dxf>
      <border outline="0">
        <left style="hair">
          <color indexed="64"/>
        </left>
        <right style="hair">
          <color indexed="64"/>
        </right>
        <top style="hair">
          <color indexed="64"/>
        </top>
        <bottom style="hair">
          <color indexed="64"/>
        </bottom>
      </border>
    </dxf>
  </rfmt>
  <rfmt sheetId="2" sqref="L48" start="0" length="0">
    <dxf>
      <border outline="0">
        <left style="hair">
          <color indexed="64"/>
        </left>
        <right style="hair">
          <color indexed="64"/>
        </right>
        <top style="hair">
          <color indexed="64"/>
        </top>
        <bottom style="hair">
          <color indexed="64"/>
        </bottom>
      </border>
    </dxf>
  </rfmt>
  <rcc rId="6622" sId="2" odxf="1" dxf="1">
    <nc r="M48">
      <f>DATEDIF(C48,$M$1,"D")+1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623" sId="2" numFmtId="4">
    <nc r="G48">
      <v>3410000</v>
    </nc>
  </rcc>
  <rcc rId="6624" sId="2" numFmtId="19">
    <nc r="C48">
      <v>45765</v>
    </nc>
  </rcc>
  <rcc rId="6625" sId="1" numFmtId="19">
    <oc r="M1">
      <v>45750</v>
    </oc>
    <nc r="M1">
      <v>45765</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'競争入札（物品役務等）'!$A$1:$M$49</formula>
    <oldFormula>'競争入札（物品役務等）'!$A$1:$M$49</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638" sId="2" eol="1" ref="A49:XFD49" action="insertRow"/>
  <rcc rId="6639" sId="2">
    <nc r="A49" t="inlineStr">
      <is>
        <t>回診用X線撮影装置</t>
        <rPh sb="0" eb="3">
          <t>カイシンヨウ</t>
        </rPh>
        <rPh sb="4" eb="9">
          <t>センサツエイソウチ</t>
        </rPh>
        <phoneticPr fontId="0"/>
      </is>
    </nc>
  </rcc>
  <rcc rId="6640" sId="2" odxf="1" dxf="1">
    <nc r="B49"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641" sId="2" odxf="1" dxf="1" numFmtId="19">
    <nc r="C49">
      <v>45765</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642" sId="2">
    <nc r="D49" t="inlineStr">
      <is>
        <t>福岡県福岡市博多区博多駅４丁目１３番１９号
富士フイルムメディカル株式会社
九州支社　執行役員支社長　葛城　巧二</t>
        <rPh sb="0" eb="3">
          <t>フクオカケン</t>
        </rPh>
        <rPh sb="3" eb="12">
          <t>フクオカシハカタクハカタエキ</t>
        </rPh>
        <rPh sb="22" eb="24">
          <t>フジ</t>
        </rPh>
        <rPh sb="33" eb="37">
          <t>カブシキガイシャ</t>
        </rPh>
        <rPh sb="38" eb="40">
          <t>キュウシュウ</t>
        </rPh>
        <rPh sb="40" eb="42">
          <t>シシャ</t>
        </rPh>
        <rPh sb="43" eb="45">
          <t>シッコウ</t>
        </rPh>
        <rPh sb="45" eb="47">
          <t>ヤクイン</t>
        </rPh>
        <rPh sb="47" eb="50">
          <t>シシャチョウ</t>
        </rPh>
        <rPh sb="51" eb="53">
          <t>カツラギ</t>
        </rPh>
        <rPh sb="54" eb="55">
          <t>タクミ</t>
        </rPh>
        <rPh sb="55" eb="56">
          <t>ニ</t>
        </rPh>
        <phoneticPr fontId="0"/>
      </is>
    </nc>
  </rcc>
  <rcc rId="6643" sId="2" odxf="1" dxf="1">
    <nc r="E49"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9" start="0" length="0">
    <dxf>
      <border outline="0">
        <left style="hair">
          <color indexed="64"/>
        </left>
        <right style="hair">
          <color indexed="64"/>
        </right>
        <top style="hair">
          <color indexed="64"/>
        </top>
        <bottom style="hair">
          <color indexed="64"/>
        </bottom>
      </border>
    </dxf>
  </rfmt>
  <rfmt sheetId="2" sqref="H49" start="0" length="0">
    <dxf>
      <border outline="0">
        <left style="hair">
          <color indexed="64"/>
        </left>
        <right style="hair">
          <color indexed="64"/>
        </right>
        <top style="hair">
          <color indexed="64"/>
        </top>
        <bottom style="hair">
          <color indexed="64"/>
        </bottom>
      </border>
    </dxf>
  </rfmt>
  <rfmt sheetId="2" sqref="I49" start="0" length="0">
    <dxf>
      <border outline="0">
        <left style="hair">
          <color indexed="64"/>
        </left>
        <right style="hair">
          <color indexed="64"/>
        </right>
        <top style="hair">
          <color indexed="64"/>
        </top>
        <bottom style="hair">
          <color indexed="64"/>
        </bottom>
      </border>
    </dxf>
  </rfmt>
  <rfmt sheetId="2" sqref="J49" start="0" length="0">
    <dxf>
      <border outline="0">
        <left style="hair">
          <color indexed="64"/>
        </left>
        <right style="hair">
          <color indexed="64"/>
        </right>
        <top style="hair">
          <color indexed="64"/>
        </top>
        <bottom style="hair">
          <color indexed="64"/>
        </bottom>
      </border>
    </dxf>
  </rfmt>
  <rfmt sheetId="2" sqref="K49" start="0" length="0">
    <dxf>
      <border outline="0">
        <left style="hair">
          <color indexed="64"/>
        </left>
        <right style="hair">
          <color indexed="64"/>
        </right>
        <top style="hair">
          <color indexed="64"/>
        </top>
        <bottom style="hair">
          <color indexed="64"/>
        </bottom>
      </border>
    </dxf>
  </rfmt>
  <rfmt sheetId="2" sqref="L49" start="0" length="0">
    <dxf>
      <border outline="0">
        <left style="hair">
          <color indexed="64"/>
        </left>
        <right style="hair">
          <color indexed="64"/>
        </right>
        <top style="hair">
          <color indexed="64"/>
        </top>
        <bottom style="hair">
          <color indexed="64"/>
        </bottom>
      </border>
    </dxf>
  </rfmt>
  <rcc rId="6644" sId="2" odxf="1" dxf="1">
    <nc r="M49">
      <f>DATEDIF(C49,$M$1,"D")+1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645" sId="2" numFmtId="4">
    <nc r="G49">
      <v>4565000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'競争入札（物品役務等）'!$A$1:$M$50</formula>
    <oldFormula>'競争入札（物品役務等）'!$A$1:$M$50</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380" sId="4" eol="1" ref="A18:XFD18" action="insertRow"/>
  <rcc rId="6381" sId="4">
    <nc r="A18" t="inlineStr">
      <is>
        <t>令和7年度人工呼吸器等賃貸借契約</t>
        <rPh sb="0" eb="2">
          <t>レイワ</t>
        </rPh>
        <rPh sb="3" eb="5">
          <t>ネンド</t>
        </rPh>
        <rPh sb="5" eb="10">
          <t>ジンコウコキュウキ</t>
        </rPh>
        <rPh sb="10" eb="11">
          <t>トウ</t>
        </rPh>
        <rPh sb="11" eb="14">
          <t>チンタイシャク</t>
        </rPh>
        <rPh sb="14" eb="16">
          <t>ケイヤク</t>
        </rPh>
        <phoneticPr fontId="0"/>
      </is>
    </nc>
  </rcc>
  <rcc rId="6382" sId="4" odxf="1" dxf="1">
    <nc r="B18" t="inlineStr">
      <is>
        <t>〒874-0840
大分県別府市大字鶴見4548番地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18" start="0" length="0">
    <dxf>
      <numFmt numFmtId="19" formatCode="yyyy/m/d"/>
      <border outline="0">
        <left style="hair">
          <color indexed="64"/>
        </left>
        <right style="hair">
          <color indexed="64"/>
        </right>
        <top style="hair">
          <color indexed="64"/>
        </top>
        <bottom style="hair">
          <color indexed="64"/>
        </bottom>
      </border>
    </dxf>
  </rfmt>
  <rcc rId="6383" sId="4" numFmtId="19">
    <nc r="C18">
      <v>45735</v>
    </nc>
  </rcc>
  <rcc rId="6384" sId="4" numFmtId="4">
    <nc r="G18">
      <v>57978580</v>
    </nc>
  </rcc>
  <rrc rId="6385" sId="4" eol="1" ref="A19:XFD19" action="insertRow"/>
  <rcc rId="6386" sId="4" numFmtId="4">
    <nc r="G19">
      <v>54079300</v>
    </nc>
  </rcc>
  <rrc rId="6387" sId="4" eol="1" ref="A20:XFD20" action="insertRow"/>
  <rcc rId="6388" sId="4" numFmtId="4">
    <nc r="G20">
      <v>9942556</v>
    </nc>
  </rcc>
  <rcc rId="6389" sId="4">
    <nc r="A19" t="inlineStr">
      <is>
        <t>令和7年度人工呼吸器等賃貸借契約</t>
        <rPh sb="0" eb="2">
          <t>レイワ</t>
        </rPh>
        <rPh sb="3" eb="5">
          <t>ネンド</t>
        </rPh>
        <rPh sb="5" eb="10">
          <t>ジンコウコキュウキ</t>
        </rPh>
        <rPh sb="10" eb="11">
          <t>トウ</t>
        </rPh>
        <rPh sb="11" eb="14">
          <t>チンタイシャク</t>
        </rPh>
        <rPh sb="14" eb="16">
          <t>ケイヤク</t>
        </rPh>
        <phoneticPr fontId="0"/>
      </is>
    </nc>
  </rcc>
  <rcc rId="6390" sId="4">
    <nc r="A20" t="inlineStr">
      <is>
        <t>令和7年度人工呼吸器等賃貸借契約</t>
        <rPh sb="0" eb="2">
          <t>レイワ</t>
        </rPh>
        <rPh sb="3" eb="5">
          <t>ネンド</t>
        </rPh>
        <rPh sb="5" eb="10">
          <t>ジンコウコキュウキ</t>
        </rPh>
        <rPh sb="10" eb="11">
          <t>トウ</t>
        </rPh>
        <rPh sb="11" eb="14">
          <t>チンタイシャク</t>
        </rPh>
        <rPh sb="14" eb="16">
          <t>ケイヤク</t>
        </rPh>
        <phoneticPr fontId="0"/>
      </is>
    </nc>
  </rcc>
  <rcc rId="6391" sId="4" odxf="1" dxf="1">
    <nc r="B19" t="inlineStr">
      <is>
        <t>〒874-0840
大分県別府市大字鶴見4548番地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392" sId="4" odxf="1" dxf="1" numFmtId="19">
    <nc r="C19">
      <v>45735</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393" sId="4" odxf="1" dxf="1">
    <nc r="B20" t="inlineStr">
      <is>
        <t>〒874-0840
大分県別府市大字鶴見4548番地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394" sId="4" odxf="1" dxf="1" numFmtId="19">
    <nc r="C20">
      <v>45735</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395" sId="4">
    <nc r="D18" t="inlineStr">
      <is>
        <t xml:space="preserve">大分県別府市古市町８８１－１７９
江藤酸素株式会社別府医療営業所
</t>
        <phoneticPr fontId="0"/>
      </is>
    </nc>
  </rcc>
  <rcc rId="6396" sId="4">
    <nc r="D19" t="inlineStr">
      <is>
        <t xml:space="preserve">大分県大分市賀来西１丁目１０番１３号
フクダライフテック九州株式会社
</t>
        <phoneticPr fontId="0"/>
      </is>
    </nc>
  </rcc>
  <rcc rId="6397" sId="4">
    <nc r="D20" t="inlineStr">
      <is>
        <t xml:space="preserve">東京都千代田区霞が関３丁目２番１号
帝人ヘルスケア株式会社
</t>
        <phoneticPr fontId="0"/>
      </is>
    </nc>
  </rcc>
  <rcc rId="6398" sId="4">
    <nc r="E18" t="inlineStr">
      <is>
        <t>会計規程第52条第4項
（閣議決定により契約の相手方が特定されているため）</t>
      </is>
    </nc>
  </rcc>
  <rcc rId="6399" sId="4">
    <nc r="E19" t="inlineStr">
      <is>
        <t>会計規程第52条第4項
（閣議決定により契約の相手方が特定されているため）</t>
      </is>
    </nc>
  </rcc>
  <rcc rId="6400" sId="4">
    <nc r="E20" t="inlineStr">
      <is>
        <t>会計規程第52条第4項
（閣議決定により契約の相手方が特定されているため）</t>
      </is>
    </nc>
  </rcc>
  <rcc rId="6401" sId="4" odxf="1" dxf="1">
    <nc r="F18"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cc rId="6402" sId="4" odxf="1" dxf="1">
    <nc r="F19"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cc rId="6403" sId="4" odxf="1" dxf="1">
    <nc r="F20"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cc rId="6404" sId="4" odxf="1" dxf="1">
    <nc r="M18">
      <f>DATEDIF(C18,$M$1,"D")+1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405" sId="4" odxf="1" dxf="1">
    <nc r="M19">
      <f>DATEDIF(C19,$M$1,"D")+1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406" sId="4" odxf="1" dxf="1">
    <nc r="M20">
      <f>DATEDIF(C20,$M$1,"D")+1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fmt sheetId="4" sqref="A18:A20" start="0" length="0">
    <dxf>
      <border>
        <left style="hair">
          <color indexed="64"/>
        </left>
      </border>
    </dxf>
  </rfmt>
  <rfmt sheetId="4" sqref="A20:M20" start="0" length="0">
    <dxf>
      <border>
        <bottom style="hair">
          <color indexed="64"/>
        </bottom>
      </border>
    </dxf>
  </rfmt>
  <rfmt sheetId="4" sqref="A18:M20">
    <dxf>
      <border>
        <left style="hair">
          <color indexed="64"/>
        </left>
        <right style="hair">
          <color indexed="64"/>
        </right>
        <top style="hair">
          <color indexed="64"/>
        </top>
        <bottom style="hair">
          <color indexed="64"/>
        </bottom>
        <vertical style="hair">
          <color indexed="64"/>
        </vertical>
        <horizontal style="hair">
          <color indexed="64"/>
        </horizontal>
      </border>
    </dxf>
  </rfmt>
  <rcc rId="6407" sId="1" numFmtId="19">
    <oc r="M1">
      <v>45721</v>
    </oc>
    <nc r="M1">
      <v>45747</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'競争入札（物品役務等）'!$A$1:$M$42</formula>
    <oldFormula>'競争入札（物品役務等）'!$A$1:$M$42</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420" sId="2" ref="A30:XFD30" action="insertRow"/>
  <rcc rId="6421" sId="2">
    <nc r="A30" t="inlineStr">
      <is>
        <t>感染性廃棄物処理業務委託契約</t>
        <rPh sb="0" eb="3">
          <t>カンセンセイ</t>
        </rPh>
        <rPh sb="3" eb="6">
          <t>ハイキブツ</t>
        </rPh>
        <rPh sb="6" eb="8">
          <t>ショリ</t>
        </rPh>
        <rPh sb="8" eb="10">
          <t>ギョウム</t>
        </rPh>
        <rPh sb="10" eb="12">
          <t>イタク</t>
        </rPh>
        <phoneticPr fontId="0"/>
      </is>
    </nc>
  </rcc>
  <rcc rId="6422" sId="2" odxf="1" dxf="1">
    <nc r="B30" t="inlineStr">
      <is>
        <t>〒874-0840
大分県別府市大字鶴見4548番地
独立行政法人国立病院機構
西別府病院
院長　末延　聡一</t>
        <rPh sb="49" eb="51">
          <t>スエノブ</t>
        </rPh>
        <rPh sb="52" eb="54">
          <t>ソウイチ</t>
        </rPh>
        <phoneticPr fontId="0"/>
      </is>
    </nc>
    <odxf/>
    <ndxf/>
  </rcc>
  <rcc rId="6423" sId="2" odxf="1" dxf="1" numFmtId="19">
    <nc r="C30">
      <v>45695</v>
    </nc>
    <odxf/>
    <ndxf/>
  </rcc>
  <rcc rId="6424" sId="2" odxf="1" dxf="1">
    <nc r="D30" t="inlineStr">
      <is>
        <t xml:space="preserve">大分県大分市大字下郡字向新地３７２０番地の１
　　株式会社エスプレス大分
</t>
        <phoneticPr fontId="0"/>
      </is>
    </nc>
    <odxf>
      <alignment horizontal="general" readingOrder="0"/>
    </odxf>
    <ndxf>
      <alignment horizontal="left" readingOrder="0"/>
    </ndxf>
  </rcc>
  <rcc rId="6425" sId="2">
    <nc r="E30" t="inlineStr">
      <is>
        <t>一般競争入札</t>
      </is>
    </nc>
  </rcc>
  <rcc rId="6426" sId="2" odxf="1" dxf="1">
    <nc r="F30" t="inlineStr">
      <is>
        <t>-</t>
      </is>
    </nc>
    <odxf>
      <alignment wrapText="0" readingOrder="0"/>
    </odxf>
    <ndxf>
      <alignment wrapText="1" readingOrder="0"/>
    </ndxf>
  </rcc>
  <rcc rId="6427" sId="2" odxf="1" dxf="1" numFmtId="4">
    <nc r="G30">
      <v>10453311</v>
    </nc>
    <odxf>
      <numFmt numFmtId="179" formatCode="#,##0.00_);[Red]\(#,##0.00\)"/>
    </odxf>
    <ndxf>
      <numFmt numFmtId="178" formatCode="#,##0_);[Red]\(#,##0\)"/>
    </ndxf>
  </rcc>
  <rcc rId="6428" sId="2" odxf="1" dxf="1">
    <nc r="H30" t="inlineStr">
      <is>
        <t>-</t>
      </is>
    </nc>
    <odxf>
      <font>
        <sz val="8"/>
        <name val="Meiryo UI"/>
        <scheme val="none"/>
      </font>
      <numFmt numFmtId="179" formatCode="#,##0.00_);[Red]\(#,##0.00\)"/>
      <alignment horizontal="general" vertical="center" wrapText="0" readingOrder="0"/>
    </odxf>
    <ndxf>
      <font>
        <sz val="11"/>
        <color auto="1"/>
        <name val="ＭＳ Ｐゴシック"/>
        <scheme val="none"/>
      </font>
      <numFmt numFmtId="6" formatCode="#,##0;[Red]\-#,##0"/>
      <alignment horizontal="center" vertical="top" wrapText="1" readingOrder="0"/>
    </ndxf>
  </rcc>
  <rcc rId="6429" sId="2" odxf="1" dxf="1">
    <nc r="I30" t="inlineStr">
      <is>
        <t>-</t>
      </is>
    </nc>
    <odxf>
      <font>
        <sz val="8"/>
        <name val="Meiryo UI"/>
        <scheme val="none"/>
      </font>
      <numFmt numFmtId="179" formatCode="#,##0.00_);[Red]\(#,##0.00\)"/>
      <alignment horizontal="general" readingOrder="0"/>
    </odxf>
    <ndxf>
      <font>
        <sz val="11"/>
        <color auto="1"/>
        <name val="ＭＳ Ｐゴシック"/>
        <scheme val="none"/>
      </font>
      <numFmt numFmtId="6" formatCode="#,##0;[Red]\-#,##0"/>
      <alignment horizontal="center" readingOrder="0"/>
    </ndxf>
  </rcc>
  <rcc rId="6430" sId="2" odxf="1" dxf="1">
    <nc r="J30" t="inlineStr">
      <is>
        <t>-</t>
      </is>
    </nc>
    <odxf>
      <font>
        <sz val="8"/>
        <name val="Meiryo UI"/>
        <scheme val="none"/>
      </font>
      <numFmt numFmtId="179" formatCode="#,##0.00_);[Red]\(#,##0.00\)"/>
      <alignment horizontal="general" readingOrder="0"/>
    </odxf>
    <ndxf>
      <font>
        <sz val="11"/>
        <color auto="1"/>
        <name val="ＭＳ Ｐゴシック"/>
        <scheme val="none"/>
      </font>
      <numFmt numFmtId="6" formatCode="#,##0;[Red]\-#,##0"/>
      <alignment horizontal="center" readingOrder="0"/>
    </ndxf>
  </rcc>
  <rcc rId="6431" sId="2" odxf="1" dxf="1">
    <nc r="K30" t="inlineStr">
      <is>
        <t>-</t>
      </is>
    </nc>
    <odxf>
      <font>
        <sz val="8"/>
        <name val="Meiryo UI"/>
        <scheme val="none"/>
      </font>
      <numFmt numFmtId="179" formatCode="#,##0.00_);[Red]\(#,##0.00\)"/>
      <alignment horizontal="general" readingOrder="0"/>
    </odxf>
    <ndxf>
      <font>
        <sz val="11"/>
        <color auto="1"/>
        <name val="ＭＳ Ｐゴシック"/>
        <scheme val="none"/>
      </font>
      <numFmt numFmtId="6" formatCode="#,##0;[Red]\-#,##0"/>
      <alignment horizontal="center" readingOrder="0"/>
    </ndxf>
  </rcc>
  <rfmt sheetId="2" s="1" sqref="L30" start="0" length="0">
    <dxf>
      <numFmt numFmtId="6" formatCode="#,##0;[Red]\-#,##0"/>
      <alignment wrapText="1" readingOrder="0"/>
    </dxf>
  </rfmt>
  <rcc rId="6432" sId="2">
    <nc r="M30">
      <f>DATEDIF(C30,'C:\Users\NNH.NNHDOM\Desktop\製作資料　田上\[20250305契約情報公開 未.xlsx]随意契約（物品役務等）'!$M$1,"D")+1</f>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'競争入札（物品役務等）'!$A$1:$M$43</formula>
    <oldFormula>'競争入札（物品役務等）'!$A$1:$M$43</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5" sId="3" odxf="1" dxf="1">
    <nc r="A5" t="inlineStr">
      <is>
        <t>内科外来空調機器更新工事</t>
        <rPh sb="0" eb="2">
          <t>ナイカ</t>
        </rPh>
        <rPh sb="2" eb="4">
          <t>ガイライ</t>
        </rPh>
        <rPh sb="4" eb="6">
          <t>クウチョウ</t>
        </rPh>
        <rPh sb="6" eb="8">
          <t>キキ</t>
        </rPh>
        <rPh sb="8" eb="10">
          <t>コウシン</t>
        </rPh>
        <rPh sb="10" eb="12">
          <t>コウジ</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446" sId="3" odxf="1" dxf="1">
    <nc r="B5"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447" sId="3" odxf="1" dxf="1" numFmtId="19">
    <nc r="C5">
      <v>45482</v>
    </nc>
    <odxf>
      <numFmt numFmtId="0" formatCode="General"/>
      <alignment horizontal="general" readingOrder="0"/>
      <border outline="0">
        <left/>
        <right/>
        <top/>
        <bottom/>
      </border>
    </odxf>
    <ndxf>
      <numFmt numFmtId="19" formatCode="yyyy/m/d"/>
      <alignment horizontal="center" readingOrder="0"/>
      <border outline="0">
        <left style="hair">
          <color indexed="64"/>
        </left>
        <right style="hair">
          <color indexed="64"/>
        </right>
        <top style="hair">
          <color indexed="64"/>
        </top>
        <bottom style="hair">
          <color indexed="64"/>
        </bottom>
      </border>
    </ndxf>
  </rcc>
  <rcc rId="6448" sId="3" odxf="1" dxf="1">
    <nc r="D5" t="inlineStr">
      <is>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0"/>
      </is>
    </nc>
    <odxf>
      <border outline="0">
        <left/>
        <right/>
        <top/>
        <bottom/>
      </border>
    </odxf>
    <ndxf>
      <border outline="0">
        <left style="hair">
          <color indexed="64"/>
        </left>
        <right style="hair">
          <color indexed="64"/>
        </right>
        <top style="hair">
          <color indexed="64"/>
        </top>
        <bottom style="hair">
          <color indexed="64"/>
        </bottom>
      </border>
    </ndxf>
  </rcc>
  <rcc rId="6449" sId="3" odxf="1" dxf="1">
    <nc r="E5" t="inlineStr">
      <is>
        <t>会計規程第52条第５項
（少額随契）</t>
        <rPh sb="13" eb="15">
          <t>ショウガク</t>
        </rPh>
        <rPh sb="15" eb="17">
          <t>ズイケイ</t>
        </rPh>
        <phoneticPr fontId="0"/>
      </is>
    </nc>
    <odxf>
      <border outline="0">
        <left/>
        <right/>
        <top/>
        <bottom/>
      </border>
    </odxf>
    <ndxf>
      <border outline="0">
        <left style="hair">
          <color indexed="64"/>
        </left>
        <right style="hair">
          <color indexed="64"/>
        </right>
        <top style="hair">
          <color indexed="64"/>
        </top>
        <bottom style="hair">
          <color indexed="64"/>
        </bottom>
      </border>
    </ndxf>
  </rcc>
  <rcc rId="6450" sId="3" odxf="1" dxf="1">
    <nc r="F5" t="inlineStr">
      <is>
        <t>-</t>
      </is>
    </nc>
    <odxf>
      <font>
        <sz val="8"/>
        <name val="Meiryo UI"/>
        <scheme val="none"/>
      </font>
      <numFmt numFmtId="0" formatCode="General"/>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451" sId="3" odxf="1" dxf="1" numFmtId="4">
    <nc r="G5">
      <v>2475000</v>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452" sId="3" odxf="1" dxf="1">
    <nc r="H5"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6453" sId="3" odxf="1" dxf="1">
    <nc r="I5"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454" sId="3" odxf="1" dxf="1">
    <nc r="J5"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455" sId="3" odxf="1" dxf="1">
    <nc r="K5"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fmt sheetId="3" s="1" sqref="L5" start="0" length="0">
    <dxf>
      <numFmt numFmtId="6" formatCode="#,##0;[Red]\-#,##0"/>
      <alignment wrapText="1" readingOrder="0"/>
      <border outline="0">
        <left style="hair">
          <color indexed="64"/>
        </left>
        <right style="hair">
          <color indexed="64"/>
        </right>
        <top style="hair">
          <color indexed="64"/>
        </top>
        <bottom style="hair">
          <color indexed="64"/>
        </bottom>
      </border>
    </dxf>
  </rfmt>
  <rcc rId="6456" sId="3" odxf="1" dxf="1">
    <nc r="M5">
      <f>DATEDIF(C5,$M$1,"D")+1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Id="6457" sId="3" ref="A5:XFD5" action="deleteRow">
    <rfmt sheetId="3" xfDxf="1" sqref="A5:XFD5" start="0" length="0">
      <dxf>
        <font>
          <sz val="12"/>
        </font>
      </dxf>
    </rfmt>
    <rcc rId="0" sId="3" dxf="1">
      <nc r="A5" t="inlineStr">
        <is>
          <t>内科外来空調機器更新工事</t>
          <rPh sb="0" eb="2">
            <t>ナイカ</t>
          </rPh>
          <rPh sb="2" eb="4">
            <t>ガイライ</t>
          </rPh>
          <rPh sb="4" eb="6">
            <t>クウチョウ</t>
          </rPh>
          <rPh sb="6" eb="8">
            <t>キキ</t>
          </rPh>
          <rPh sb="8" eb="10">
            <t>コウシン</t>
          </rPh>
          <rPh sb="10" eb="12">
            <t>コウジ</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3" dxf="1">
      <nc r="B5" t="inlineStr">
        <is>
          <t>〒874-0840
大分県別府市大字鶴見4548番地
独立行政法人国立病院機構
西別府病院
院長　後藤　一也</t>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3" dxf="1" numFmtId="19">
      <nc r="C5">
        <v>45482</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3" dxf="1">
      <nc r="D5" t="inlineStr">
        <is>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3" dxf="1">
      <nc r="E5" t="inlineStr">
        <is>
          <t>会計規程第52条第５項
（少額随契）</t>
          <rPh sb="13" eb="15">
            <t>ショウガク</t>
          </rPh>
          <rPh sb="15" eb="17">
            <t>ズイケイ</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3" dxf="1">
      <nc r="F5"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3" s="1" dxf="1" numFmtId="4">
      <nc r="G5">
        <v>2475000</v>
      </nc>
      <n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ndxf>
    </rcc>
    <rcc rId="0" sId="3" dxf="1">
      <nc r="H5"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3" dxf="1">
      <nc r="I5"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3" dxf="1">
      <nc r="J5"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0" sId="3" dxf="1">
      <nc r="K5" t="inlineStr">
        <is>
          <t>-</t>
        </is>
      </nc>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fmt sheetId="3" s="1" sqref="L5" start="0" length="0">
      <dxf>
        <font>
          <sz val="8"/>
          <color auto="1"/>
          <name val="Meiryo UI"/>
          <scheme val="none"/>
        </font>
        <numFmt numFmtId="6" formatCode="#,##0;[Red]\-#,##0"/>
        <alignment wrapText="1" readingOrder="0"/>
        <border outline="0">
          <left style="hair">
            <color indexed="64"/>
          </left>
          <right style="hair">
            <color indexed="64"/>
          </right>
          <top style="hair">
            <color indexed="64"/>
          </top>
          <bottom style="hair">
            <color indexed="64"/>
          </bottom>
        </border>
      </dxf>
    </rfmt>
    <rcc rId="0" sId="3" dxf="1">
      <nc r="M5">
        <f>DATEDIF(C5,$M$1,"D")+1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fmt sheetId="1" sqref="A5" start="0" length="0">
    <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dxf>
  </rfmt>
  <rcc rId="6458" sId="1" odxf="1" dxf="1">
    <nc r="B5" t="inlineStr">
      <is>
        <t>〒874-0840
大分県別府市大字鶴見4548番地
独立行政法人国立病院機構
西別府病院
院長　末延　聡一</t>
        <rPh sb="49" eb="51">
          <t>スエノブ</t>
        </rPh>
        <rPh sb="52" eb="54">
          <t>ソウイチ</t>
        </rPh>
        <phoneticPr fontId="0"/>
      </is>
    </nc>
    <odxf>
      <font>
        <sz val="8"/>
        <name val="Meiryo UI"/>
        <scheme val="none"/>
      </font>
      <alignment vertical="center" wrapText="0" readingOrder="0"/>
      <border outline="0">
        <left/>
        <right/>
        <top/>
        <bottom/>
      </border>
    </odxf>
    <ndxf>
      <font>
        <sz val="8"/>
        <color theme="1"/>
        <name val="Meiryo UI"/>
        <scheme val="none"/>
      </font>
      <alignment vertical="top" wrapText="1" readingOrder="0"/>
      <border outline="0">
        <left style="hair">
          <color indexed="64"/>
        </left>
        <right style="hair">
          <color indexed="64"/>
        </right>
        <top style="hair">
          <color indexed="64"/>
        </top>
        <bottom style="hair">
          <color indexed="64"/>
        </bottom>
      </border>
    </ndxf>
  </rcc>
  <rfmt sheetId="1" sqref="C5" start="0" length="0">
    <dxf>
      <font>
        <sz val="8"/>
        <color theme="1"/>
        <name val="Meiryo UI"/>
        <scheme val="none"/>
      </font>
      <numFmt numFmtId="180" formatCode="[$-411]ggge&quot;年&quot;mm&quot;月&quot;dd&quot;日&quot;;@"/>
      <alignment horizontal="center" readingOrder="0"/>
      <border outline="0">
        <left style="hair">
          <color indexed="64"/>
        </left>
        <right style="hair">
          <color indexed="64"/>
        </right>
        <top style="hair">
          <color indexed="64"/>
        </top>
        <bottom style="hair">
          <color indexed="64"/>
        </bottom>
      </border>
    </dxf>
  </rfmt>
  <rcc rId="6459" sId="1" odxf="1" dxf="1">
    <nc r="D5" t="inlineStr">
      <is>
        <t>大分県別府市浜町5242番地1
アイシン株式会社</t>
        <rPh sb="3" eb="6">
          <t>ベップシ</t>
        </rPh>
        <rPh sb="6" eb="8">
          <t>ハママチ</t>
        </rPh>
        <rPh sb="12" eb="14">
          <t>バンチ</t>
        </rPh>
        <rPh sb="20" eb="24">
          <t>カブシキガイシャ</t>
        </rPh>
        <phoneticPr fontId="0"/>
      </is>
    </nc>
    <odxf>
      <font>
        <sz val="8"/>
        <name val="Meiryo UI"/>
        <scheme val="none"/>
      </font>
      <border outline="0">
        <left/>
        <right/>
        <top/>
        <bottom/>
      </border>
    </odxf>
    <ndxf>
      <font>
        <sz val="8"/>
        <color theme="1"/>
        <name val="Meiryo UI"/>
        <scheme val="none"/>
      </font>
      <border outline="0">
        <left style="hair">
          <color indexed="64"/>
        </left>
        <right style="hair">
          <color indexed="64"/>
        </right>
        <top style="hair">
          <color indexed="64"/>
        </top>
        <bottom style="hair">
          <color indexed="64"/>
        </bottom>
      </border>
    </ndxf>
  </rcc>
  <rcc rId="6460" sId="1" odxf="1" dxf="1">
    <nc r="E5" t="inlineStr">
      <is>
        <t>一般競争入札</t>
        <rPh sb="0" eb="2">
          <t>イッパン</t>
        </rPh>
        <rPh sb="2" eb="4">
          <t>キョウソウ</t>
        </rPh>
        <rPh sb="4" eb="6">
          <t>ニュウサツ</t>
        </rPh>
        <phoneticPr fontId="0"/>
      </is>
    </nc>
    <odxf>
      <font>
        <sz val="8"/>
        <name val="Meiryo UI"/>
        <scheme val="none"/>
      </font>
      <border outline="0">
        <left/>
        <right/>
        <top/>
        <bottom/>
      </border>
    </odxf>
    <ndxf>
      <font>
        <sz val="8"/>
        <color theme="1"/>
        <name val="Meiryo UI"/>
        <scheme val="none"/>
      </font>
      <border outline="0">
        <left style="hair">
          <color indexed="64"/>
        </left>
        <right style="hair">
          <color indexed="64"/>
        </right>
        <top style="hair">
          <color indexed="64"/>
        </top>
        <bottom style="hair">
          <color indexed="64"/>
        </bottom>
      </border>
    </ndxf>
  </rcc>
  <rcc rId="6461" sId="1" odxf="1" dxf="1">
    <nc r="F5" t="inlineStr">
      <is>
        <t>-</t>
      </is>
    </nc>
    <odxf>
      <font>
        <sz val="8"/>
        <name val="Meiryo UI"/>
        <scheme val="none"/>
      </font>
      <alignment horizontal="general" readingOrder="0"/>
      <border outline="0">
        <right/>
        <top/>
        <bottom/>
      </border>
    </odxf>
    <ndxf>
      <font>
        <sz val="8"/>
        <color theme="1"/>
        <name val="Meiryo UI"/>
        <scheme val="none"/>
      </font>
      <alignment horizontal="center" readingOrder="0"/>
      <border outline="0">
        <right style="hair">
          <color indexed="64"/>
        </right>
        <top style="hair">
          <color indexed="64"/>
        </top>
        <bottom style="hair">
          <color indexed="64"/>
        </bottom>
      </border>
    </ndxf>
  </rcc>
  <rfmt sheetId="1" sqref="G5" start="0" length="0">
    <dxf>
      <font>
        <sz val="8"/>
        <color theme="1"/>
        <name val="Meiryo UI"/>
        <scheme val="none"/>
      </font>
      <alignment horizontal="right" vertical="top" shrinkToFit="1" readingOrder="0"/>
      <border outline="0">
        <left style="hair">
          <color indexed="64"/>
        </left>
        <right style="hair">
          <color indexed="64"/>
        </right>
        <top style="hair">
          <color indexed="64"/>
        </top>
        <bottom style="hair">
          <color indexed="64"/>
        </bottom>
      </border>
    </dxf>
  </rfmt>
  <rcc rId="6462" sId="1" odxf="1" dxf="1">
    <nc r="H5" t="inlineStr">
      <is>
        <t>-</t>
      </is>
    </nc>
    <odxf>
      <font>
        <sz val="8"/>
        <name val="Meiryo UI"/>
        <scheme val="none"/>
      </font>
      <numFmt numFmtId="179" formatCode="#,##0.00_);[Red]\(#,##0.00\)"/>
      <alignment horizontal="general" vertical="center" readingOrder="0"/>
      <border outline="0">
        <left/>
        <right/>
        <top/>
        <bottom/>
      </border>
    </odxf>
    <ndxf>
      <font>
        <sz val="8"/>
        <color theme="1"/>
        <name val="Meiryo UI"/>
        <scheme val="none"/>
      </font>
      <numFmt numFmtId="0" formatCode="General"/>
      <alignment horizontal="center" vertical="top" readingOrder="0"/>
      <border outline="0">
        <left style="hair">
          <color indexed="64"/>
        </left>
        <right style="hair">
          <color indexed="64"/>
        </right>
        <top style="hair">
          <color indexed="64"/>
        </top>
        <bottom style="hair">
          <color indexed="64"/>
        </bottom>
      </border>
    </ndxf>
  </rcc>
  <rfmt sheetId="1" sqref="I5" start="0" length="0">
    <dxf>
      <font>
        <sz val="8"/>
        <color theme="1"/>
        <name val="Meiryo UI"/>
        <scheme val="none"/>
      </font>
      <numFmt numFmtId="178" formatCode="#,##0_);[Red]\(#,##0\)"/>
      <alignment horizontal="right" shrinkToFit="1" readingOrder="0"/>
      <border outline="0">
        <left style="hair">
          <color indexed="64"/>
        </left>
        <right style="hair">
          <color indexed="64"/>
        </right>
        <top style="hair">
          <color indexed="64"/>
        </top>
        <bottom style="hair">
          <color indexed="64"/>
        </bottom>
      </border>
    </dxf>
  </rfmt>
  <rfmt sheetId="1" sqref="J5" start="0" length="0">
    <dxf>
      <font>
        <sz val="8"/>
        <color theme="1"/>
        <name val="Meiryo UI"/>
        <scheme val="none"/>
      </font>
      <numFmt numFmtId="178" formatCode="#,##0_);[Red]\(#,##0\)"/>
      <alignment horizontal="right" shrinkToFit="1" readingOrder="0"/>
      <border outline="0">
        <left style="hair">
          <color indexed="64"/>
        </left>
        <right style="hair">
          <color indexed="64"/>
        </right>
        <top style="hair">
          <color indexed="64"/>
        </top>
        <bottom style="hair">
          <color indexed="64"/>
        </bottom>
      </border>
    </dxf>
  </rfmt>
  <rfmt sheetId="1" sqref="K5" start="0" length="0">
    <dxf>
      <font>
        <sz val="8"/>
        <color theme="1"/>
        <name val="Meiryo UI"/>
        <scheme val="none"/>
      </font>
      <numFmt numFmtId="178" formatCode="#,##0_);[Red]\(#,##0\)"/>
      <alignment horizontal="right" shrinkToFit="1" readingOrder="0"/>
      <border outline="0">
        <left style="hair">
          <color indexed="64"/>
        </left>
        <right style="hair">
          <color indexed="64"/>
        </right>
        <top style="hair">
          <color indexed="64"/>
        </top>
        <bottom style="hair">
          <color indexed="64"/>
        </bottom>
      </border>
    </dxf>
  </rfmt>
  <rfmt sheetId="1" sqref="L5" start="0" length="0">
    <dxf>
      <font>
        <sz val="8"/>
        <color theme="1"/>
        <name val="Meiryo UI"/>
        <scheme val="none"/>
      </font>
      <numFmt numFmtId="178" formatCode="#,##0_);[Red]\(#,##0\)"/>
      <alignment horizontal="right" vertical="top" shrinkToFit="1" readingOrder="0"/>
      <border outline="0">
        <left style="hair">
          <color indexed="64"/>
        </left>
        <right style="hair">
          <color indexed="64"/>
        </right>
        <top style="hair">
          <color indexed="64"/>
        </top>
        <bottom style="hair">
          <color indexed="64"/>
        </bottom>
      </border>
    </dxf>
  </rfmt>
  <rcc rId="6463" sId="1" odxf="1" dxf="1">
    <nc r="M5">
      <f>DATEDIF(C5,$M$1,"D")+1</f>
    </nc>
    <odxf>
      <font>
        <sz val="8"/>
        <name val="Meiryo UI"/>
        <scheme val="none"/>
      </font>
      <numFmt numFmtId="0" formatCode="General"/>
      <alignment horizontal="left" wrapText="0" readingOrder="0"/>
      <border outline="0">
        <right/>
        <top/>
        <bottom/>
      </border>
    </odxf>
    <ndxf>
      <font>
        <sz val="8"/>
        <color theme="1"/>
        <name val="Meiryo UI"/>
        <scheme val="none"/>
      </font>
      <numFmt numFmtId="177" formatCode="0_);[Red]\(0\)"/>
      <alignment horizontal="center" wrapText="1" readingOrder="0"/>
      <border outline="0">
        <right style="hair">
          <color indexed="64"/>
        </right>
        <top style="hair">
          <color indexed="64"/>
        </top>
        <bottom style="hair">
          <color indexed="64"/>
        </bottom>
      </border>
    </ndxf>
  </rcc>
  <rfmt sheetId="1" sqref="N5" start="0" length="0">
    <dxf>
      <font>
        <sz val="12"/>
      </font>
    </dxf>
  </rfmt>
  <rfmt sheetId="1" sqref="O5" start="0" length="0">
    <dxf>
      <font>
        <sz val="12"/>
      </font>
    </dxf>
  </rfmt>
  <rfmt sheetId="1" sqref="A5:XFD5" start="0" length="0">
    <dxf>
      <font>
        <sz val="12"/>
      </font>
    </dxf>
  </rfmt>
  <rcc rId="6464" sId="1">
    <nc r="A5" t="inlineStr">
      <is>
        <t>職員一般宿舎屋上防水工事</t>
        <rPh sb="0" eb="2">
          <t>ショクイン</t>
        </rPh>
        <rPh sb="2" eb="4">
          <t>イッパン</t>
        </rPh>
        <rPh sb="4" eb="6">
          <t>シュクシャ</t>
        </rPh>
        <rPh sb="6" eb="8">
          <t>オクジョウ</t>
        </rPh>
        <rPh sb="8" eb="10">
          <t>ボウスイ</t>
        </rPh>
        <rPh sb="10" eb="12">
          <t>コウジ</t>
        </rPh>
        <phoneticPr fontId="0"/>
      </is>
    </nc>
  </rcc>
  <rcc rId="6465" sId="1" numFmtId="19">
    <nc r="C5">
      <v>45709</v>
    </nc>
  </rcc>
  <rcc rId="6466" sId="1" numFmtId="4">
    <nc r="G5">
      <v>2860000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'競争入札（物品役務等）'!$A$1:$M$43</formula>
    <oldFormula>'競争入札（物品役務等）'!$A$1:$M$43</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79" sId="2" numFmtId="4">
    <oc r="G34">
      <v>539573760</v>
    </oc>
    <nc r="G34">
      <v>539569800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'競争入札（物品役務等）'!$A$1:$M$43</formula>
    <oldFormula>'競争入札（物品役務等）'!$A$1:$M$43</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92" sId="2" numFmtId="4">
    <oc r="G40" t="inlineStr">
      <is>
        <t>ー</t>
        <phoneticPr fontId="0"/>
      </is>
    </oc>
    <nc r="G40">
      <v>8466819.8399999999</v>
    </nc>
  </rcc>
  <rcc rId="6493" sId="2" odxf="1" dxf="1">
    <nc r="B41"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41" start="0" length="0">
    <dxf>
      <numFmt numFmtId="19" formatCode="yyyy/m/d"/>
      <border outline="0">
        <left style="hair">
          <color indexed="64"/>
        </left>
        <right style="hair">
          <color indexed="64"/>
        </right>
        <top style="hair">
          <color indexed="64"/>
        </top>
        <bottom style="hair">
          <color indexed="64"/>
        </bottom>
      </border>
    </dxf>
  </rfmt>
  <rcc rId="6494" sId="2" odxf="1" dxf="1">
    <nc r="E41"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1" start="0" length="0">
    <dxf>
      <border outline="0">
        <left style="hair">
          <color indexed="64"/>
        </left>
        <right style="hair">
          <color indexed="64"/>
        </right>
        <top style="hair">
          <color indexed="64"/>
        </top>
        <bottom style="hair">
          <color indexed="64"/>
        </bottom>
      </border>
    </dxf>
  </rfmt>
  <rfmt sheetId="2" sqref="G41" start="0" length="0">
    <dxf>
      <alignment horizontal="center" vertical="top" readingOrder="0"/>
      <border outline="0">
        <left style="hair">
          <color indexed="64"/>
        </left>
        <right style="hair">
          <color indexed="64"/>
        </right>
        <top style="hair">
          <color indexed="64"/>
        </top>
        <bottom style="hair">
          <color indexed="64"/>
        </bottom>
      </border>
    </dxf>
  </rfmt>
  <rfmt sheetId="2" sqref="H41" start="0" length="0">
    <dxf>
      <border outline="0">
        <left style="hair">
          <color indexed="64"/>
        </left>
        <right style="hair">
          <color indexed="64"/>
        </right>
        <top style="hair">
          <color indexed="64"/>
        </top>
        <bottom style="hair">
          <color indexed="64"/>
        </bottom>
      </border>
    </dxf>
  </rfmt>
  <rfmt sheetId="2" sqref="I41" start="0" length="0">
    <dxf>
      <border outline="0">
        <left style="hair">
          <color indexed="64"/>
        </left>
        <right style="hair">
          <color indexed="64"/>
        </right>
        <top style="hair">
          <color indexed="64"/>
        </top>
        <bottom style="hair">
          <color indexed="64"/>
        </bottom>
      </border>
    </dxf>
  </rfmt>
  <rfmt sheetId="2" sqref="J41" start="0" length="0">
    <dxf>
      <border outline="0">
        <left style="hair">
          <color indexed="64"/>
        </left>
        <right style="hair">
          <color indexed="64"/>
        </right>
        <top style="hair">
          <color indexed="64"/>
        </top>
        <bottom style="hair">
          <color indexed="64"/>
        </bottom>
      </border>
    </dxf>
  </rfmt>
  <rfmt sheetId="2" sqref="K41" start="0" length="0">
    <dxf>
      <border outline="0">
        <left style="hair">
          <color indexed="64"/>
        </left>
        <right style="hair">
          <color indexed="64"/>
        </right>
        <top style="hair">
          <color indexed="64"/>
        </top>
        <bottom style="hair">
          <color indexed="64"/>
        </bottom>
      </border>
    </dxf>
  </rfmt>
  <rfmt sheetId="2" sqref="L41" start="0" length="0">
    <dxf>
      <border outline="0">
        <left style="hair">
          <color indexed="64"/>
        </left>
        <right style="hair">
          <color indexed="64"/>
        </right>
        <top style="hair">
          <color indexed="64"/>
        </top>
        <bottom style="hair">
          <color indexed="64"/>
        </bottom>
      </border>
    </dxf>
  </rfmt>
  <rfmt sheetId="2" sqref="M41" start="0" length="0">
    <dxf>
      <numFmt numFmtId="177" formatCode="0_);[Red]\(0\)"/>
      <border outline="0">
        <left style="hair">
          <color indexed="64"/>
        </left>
        <right style="hair">
          <color indexed="64"/>
        </right>
        <top style="hair">
          <color indexed="64"/>
        </top>
        <bottom style="hair">
          <color indexed="64"/>
        </bottom>
      </border>
    </dxf>
  </rfmt>
  <rcc rId="6495" sId="2">
    <nc r="A41" t="inlineStr">
      <is>
        <t>令和7年度一般消耗品単価契約</t>
        <rPh sb="0" eb="2">
          <t>レイワ</t>
        </rPh>
        <rPh sb="3" eb="5">
          <t>ネンド</t>
        </rPh>
        <rPh sb="5" eb="10">
          <t>イッパンショウモウヒン</t>
        </rPh>
        <rPh sb="10" eb="12">
          <t>タンカ</t>
        </rPh>
        <rPh sb="12" eb="14">
          <t>ケイヤク</t>
        </rPh>
        <phoneticPr fontId="0"/>
      </is>
    </nc>
  </rcc>
  <rfmt sheetId="2" sqref="D41" start="0" length="2147483647">
    <dxf>
      <font/>
    </dxf>
  </rfmt>
  <rcc rId="6496" sId="2">
    <nc r="D41" t="inlineStr">
      <is>
        <t>株式会社オフィスサプライ　　平岡株式会社　　　　　有限会社文具館えとう
OKIクロステック株式会社　　有限会社安達紙店　 有限会社山脇金物店　
株式会社ディエスジャパン　　フォルディ株式会社
株式会社セラビ　　　　　　　 有限会社山脇金物店
平岡株式会社　　　　　　　　株式会社キシヤ</t>
        <rPh sb="0" eb="4">
          <t>カブシキガイシャ</t>
        </rPh>
        <rPh sb="14" eb="16">
          <t>ヒラオカ</t>
        </rPh>
        <rPh sb="16" eb="20">
          <t>カブシキガイシャ</t>
        </rPh>
        <rPh sb="45" eb="49">
          <t>カブシキガイシャ</t>
        </rPh>
        <rPh sb="51" eb="55">
          <t>ユウゲンガイシャ</t>
        </rPh>
        <rPh sb="55" eb="57">
          <t>アダチ</t>
        </rPh>
        <rPh sb="57" eb="59">
          <t>カミテン</t>
        </rPh>
        <rPh sb="72" eb="76">
          <t>カブシキガイシャ</t>
        </rPh>
        <rPh sb="91" eb="95">
          <t>カブシキガイシャ</t>
        </rPh>
        <rPh sb="96" eb="100">
          <t>カブシキガイシャ</t>
        </rPh>
        <rPh sb="135" eb="139">
          <t>カブシキガイシャ</t>
        </rPh>
        <phoneticPr fontId="0"/>
      </is>
    </nc>
  </rcc>
  <rfmt sheetId="2" sqref="D41" start="0" length="2147483647">
    <dxf>
      <font>
        <sz val="7"/>
      </font>
    </dxf>
  </rfmt>
  <rcc rId="6497" sId="2" numFmtId="4">
    <nc r="G41">
      <v>16352153.800000001</v>
    </nc>
  </rcc>
  <rcc rId="6498" sId="2" numFmtId="19">
    <nc r="C41">
      <v>45740</v>
    </nc>
  </rcc>
  <rcc rId="6499" sId="2" numFmtId="19">
    <oc r="C40" t="inlineStr">
      <is>
        <t>ー</t>
        <phoneticPr fontId="0"/>
      </is>
    </oc>
    <nc r="C40">
      <v>45730</v>
    </nc>
  </rcc>
  <rcc rId="6500" sId="2" numFmtId="19">
    <oc r="C38" t="inlineStr">
      <is>
        <t>ー</t>
        <phoneticPr fontId="0"/>
      </is>
    </oc>
    <nc r="C38">
      <v>45729</v>
    </nc>
  </rcc>
  <rcc rId="6501" sId="2" numFmtId="19">
    <oc r="C39" t="inlineStr">
      <is>
        <t>ー</t>
        <phoneticPr fontId="0"/>
      </is>
    </oc>
    <nc r="C39">
      <v>45733</v>
    </nc>
  </rcc>
  <rcc rId="6502" sId="2">
    <oc r="M38">
      <f>DATEDIF(C38,'\\share\院内共有フォルダ2023\事務部\〇企画課\★契約係\01.契約関係\2024(令和6)年度\2024年度契約情報公開\[20250330契約情報公開.xlsx]競争入札（物品役務等）'!$M$1,"D")+1</f>
    </oc>
    <nc r="M38">
      <f>DATEDIF(C38,$M$1,"D")+1</f>
    </nc>
  </rcc>
  <rcc rId="6503" sId="2">
    <oc r="M39">
      <f>DATEDIF(C39,'\\share\院内共有フォルダ2023\事務部\〇企画課\★契約係\01.契約関係\2024(令和6)年度\2024年度契約情報公開\[20250330契約情報公開.xlsx]競争入札（物品役務等）'!$M$1,"D")+1</f>
    </oc>
    <nc r="M39">
      <f>DATEDIF(C39,$M$1,"D")+1</f>
    </nc>
  </rcc>
  <rcc rId="6504" sId="2">
    <oc r="M40">
      <f>DATEDIF(C40,'\\share\院内共有フォルダ2023\事務部\〇企画課\★契約係\01.契約関係\2024(令和6)年度\2024年度契約情報公開\[20250330契約情報公開.xlsx]競争入札（物品役務等）'!$M$1,"D")+1</f>
    </oc>
    <nc r="M40">
      <f>DATEDIF(C40,$M$1,"D")+1</f>
    </nc>
  </rcc>
  <rcc rId="6505" sId="2">
    <nc r="M41">
      <f>DATEDIF(C41,$M$1,"D")+1</f>
    </nc>
  </rcc>
  <rcc rId="6506" sId="4" odxf="1" dxf="1">
    <nc r="B21"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21" start="0" length="0">
    <dxf>
      <numFmt numFmtId="19" formatCode="yyyy/m/d"/>
      <alignment horizontal="center" readingOrder="0"/>
      <border outline="0">
        <left style="hair">
          <color indexed="64"/>
        </left>
        <right style="hair">
          <color indexed="64"/>
        </right>
        <top style="hair">
          <color indexed="64"/>
        </top>
        <bottom style="hair">
          <color indexed="64"/>
        </bottom>
      </border>
    </dxf>
  </rfmt>
  <rcc rId="6507" sId="4">
    <nc r="D21" t="inlineStr">
      <is>
        <t>株式会社大給
株式会社栗本五十市商店</t>
        <rPh sb="0" eb="4">
          <t>カブシキガイシャ</t>
        </rPh>
        <rPh sb="4" eb="6">
          <t>ダイキュウ</t>
        </rPh>
        <rPh sb="7" eb="11">
          <t>カブシキガイシャ</t>
        </rPh>
        <rPh sb="11" eb="18">
          <t>クリモトイソイチショウテン</t>
        </rPh>
        <phoneticPr fontId="0"/>
      </is>
    </nc>
  </rcc>
  <rfmt sheetId="4" sqref="E21" start="0" length="0">
    <dxf>
      <alignment wrapText="0" readingOrder="0"/>
      <border outline="0">
        <left style="hair">
          <color indexed="64"/>
        </left>
        <right style="hair">
          <color indexed="64"/>
        </right>
        <top style="hair">
          <color indexed="64"/>
        </top>
        <bottom style="hair">
          <color indexed="64"/>
        </bottom>
      </border>
    </dxf>
  </rfmt>
  <rfmt sheetId="4" sqref="F21" start="0" length="0">
    <dxf>
      <alignment horizontal="center" wrapText="0" readingOrder="0"/>
      <border outline="0">
        <left style="hair">
          <color indexed="64"/>
        </left>
        <right style="hair">
          <color indexed="64"/>
        </right>
        <top style="hair">
          <color indexed="64"/>
        </top>
        <bottom style="hair">
          <color indexed="64"/>
        </bottom>
      </border>
    </dxf>
  </rfmt>
  <rfmt sheetId="4" sqref="G21" start="0" length="0">
    <dxf>
      <numFmt numFmtId="179" formatCode="#,##0.00_);[Red]\(#,##0.00\)"/>
      <alignment horizontal="center" vertical="top" readingOrder="0"/>
      <border outline="0">
        <left style="hair">
          <color indexed="64"/>
        </left>
        <right style="hair">
          <color indexed="64"/>
        </right>
        <top style="hair">
          <color indexed="64"/>
        </top>
        <bottom style="hair">
          <color indexed="64"/>
        </bottom>
      </border>
    </dxf>
  </rfmt>
  <rfmt sheetId="4" sqref="H21" start="0" length="0">
    <dxf>
      <border outline="0">
        <left style="hair">
          <color indexed="64"/>
        </left>
        <right style="hair">
          <color indexed="64"/>
        </right>
        <top style="hair">
          <color indexed="64"/>
        </top>
        <bottom style="hair">
          <color indexed="64"/>
        </bottom>
      </border>
    </dxf>
  </rfmt>
  <rfmt sheetId="4" sqref="I21" start="0" length="0">
    <dxf>
      <border outline="0">
        <left style="hair">
          <color indexed="64"/>
        </left>
        <right style="hair">
          <color indexed="64"/>
        </right>
        <top style="hair">
          <color indexed="64"/>
        </top>
        <bottom style="hair">
          <color indexed="64"/>
        </bottom>
      </border>
    </dxf>
  </rfmt>
  <rfmt sheetId="4" sqref="J21" start="0" length="0">
    <dxf>
      <border outline="0">
        <left style="hair">
          <color indexed="64"/>
        </left>
        <right style="hair">
          <color indexed="64"/>
        </right>
        <top style="hair">
          <color indexed="64"/>
        </top>
        <bottom style="hair">
          <color indexed="64"/>
        </bottom>
      </border>
    </dxf>
  </rfmt>
  <rfmt sheetId="4" sqref="K21" start="0" length="0">
    <dxf>
      <border outline="0">
        <left style="hair">
          <color indexed="64"/>
        </left>
        <right style="hair">
          <color indexed="64"/>
        </right>
        <top style="hair">
          <color indexed="64"/>
        </top>
        <bottom style="hair">
          <color indexed="64"/>
        </bottom>
      </border>
    </dxf>
  </rfmt>
  <rfmt sheetId="4" sqref="L21" start="0" length="0">
    <dxf>
      <border outline="0">
        <left style="hair">
          <color indexed="64"/>
        </left>
        <right style="hair">
          <color indexed="64"/>
        </right>
        <top style="hair">
          <color indexed="64"/>
        </top>
        <bottom style="hair">
          <color indexed="64"/>
        </bottom>
      </border>
    </dxf>
  </rfmt>
  <rcc rId="6508" sId="4" odxf="1" dxf="1">
    <nc r="M21">
      <f>DATEDIF(C21,$M$1,"D")+1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509" sId="4" odxf="1" dxf="1">
    <nc r="B22"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22" start="0" length="0">
    <dxf>
      <numFmt numFmtId="19" formatCode="yyyy/m/d"/>
      <alignment horizontal="center" readingOrder="0"/>
      <border outline="0">
        <left style="hair">
          <color indexed="64"/>
        </left>
        <right style="hair">
          <color indexed="64"/>
        </right>
        <top style="hair">
          <color indexed="64"/>
        </top>
        <bottom style="hair">
          <color indexed="64"/>
        </bottom>
      </border>
    </dxf>
  </rfmt>
  <rfmt sheetId="4" sqref="D22" start="0" length="0">
    <dxf>
      <font>
        <sz val="7"/>
        <name val="Meiryo UI"/>
        <scheme val="none"/>
      </font>
    </dxf>
  </rfmt>
  <rfmt sheetId="4" sqref="E22" start="0" length="0">
    <dxf>
      <alignment wrapText="0" readingOrder="0"/>
      <border outline="0">
        <left style="hair">
          <color indexed="64"/>
        </left>
        <right style="hair">
          <color indexed="64"/>
        </right>
        <top style="hair">
          <color indexed="64"/>
        </top>
        <bottom style="hair">
          <color indexed="64"/>
        </bottom>
      </border>
    </dxf>
  </rfmt>
  <rfmt sheetId="4" sqref="F22" start="0" length="0">
    <dxf>
      <alignment horizontal="center" wrapText="0" readingOrder="0"/>
      <border outline="0">
        <left style="hair">
          <color indexed="64"/>
        </left>
        <right style="hair">
          <color indexed="64"/>
        </right>
        <top style="hair">
          <color indexed="64"/>
        </top>
        <bottom style="hair">
          <color indexed="64"/>
        </bottom>
      </border>
    </dxf>
  </rfmt>
  <rcc rId="6510" sId="4" odxf="1" dxf="1" numFmtId="4">
    <nc r="G22">
      <v>16352153.800000001</v>
    </nc>
    <odxf>
      <numFmt numFmtId="178" formatCode="#,##0_);[Red]\(#,##0\)"/>
      <alignment horizontal="general" vertical="center" readingOrder="0"/>
      <border outline="0">
        <left/>
        <right/>
        <top/>
        <bottom/>
      </border>
    </odxf>
    <ndxf>
      <numFmt numFmtId="179" formatCode="#,##0.00_);[Red]\(#,##0.00\)"/>
      <alignment horizontal="center" vertical="top" readingOrder="0"/>
      <border outline="0">
        <left style="hair">
          <color indexed="64"/>
        </left>
        <right style="hair">
          <color indexed="64"/>
        </right>
        <top style="hair">
          <color indexed="64"/>
        </top>
        <bottom style="hair">
          <color indexed="64"/>
        </bottom>
      </border>
    </ndxf>
  </rcc>
  <rfmt sheetId="4" sqref="H22" start="0" length="0">
    <dxf>
      <border outline="0">
        <left style="hair">
          <color indexed="64"/>
        </left>
        <right style="hair">
          <color indexed="64"/>
        </right>
        <top style="hair">
          <color indexed="64"/>
        </top>
        <bottom style="hair">
          <color indexed="64"/>
        </bottom>
      </border>
    </dxf>
  </rfmt>
  <rfmt sheetId="4" sqref="I22" start="0" length="0">
    <dxf>
      <border outline="0">
        <left style="hair">
          <color indexed="64"/>
        </left>
        <right style="hair">
          <color indexed="64"/>
        </right>
        <top style="hair">
          <color indexed="64"/>
        </top>
        <bottom style="hair">
          <color indexed="64"/>
        </bottom>
      </border>
    </dxf>
  </rfmt>
  <rfmt sheetId="4" sqref="J22" start="0" length="0">
    <dxf>
      <border outline="0">
        <left style="hair">
          <color indexed="64"/>
        </left>
        <right style="hair">
          <color indexed="64"/>
        </right>
        <top style="hair">
          <color indexed="64"/>
        </top>
        <bottom style="hair">
          <color indexed="64"/>
        </bottom>
      </border>
    </dxf>
  </rfmt>
  <rfmt sheetId="4" sqref="K22" start="0" length="0">
    <dxf>
      <border outline="0">
        <left style="hair">
          <color indexed="64"/>
        </left>
        <right style="hair">
          <color indexed="64"/>
        </right>
        <top style="hair">
          <color indexed="64"/>
        </top>
        <bottom style="hair">
          <color indexed="64"/>
        </bottom>
      </border>
    </dxf>
  </rfmt>
  <rfmt sheetId="4" sqref="L22" start="0" length="0">
    <dxf>
      <border outline="0">
        <left style="hair">
          <color indexed="64"/>
        </left>
        <right style="hair">
          <color indexed="64"/>
        </right>
        <top style="hair">
          <color indexed="64"/>
        </top>
        <bottom style="hair">
          <color indexed="64"/>
        </bottom>
      </border>
    </dxf>
  </rfmt>
  <rcc rId="6511" sId="4" odxf="1" dxf="1">
    <nc r="M22">
      <f>DATEDIF(C22,$M$1,"D")+1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512" sId="4" numFmtId="19">
    <nc r="C21">
      <v>45741</v>
    </nc>
  </rcc>
  <rcc rId="6513" sId="4" numFmtId="19">
    <nc r="C22">
      <v>45747</v>
    </nc>
  </rcc>
  <rcc rId="6514" sId="4">
    <nc r="A22" t="inlineStr">
      <is>
        <t>一般消耗品随意契約</t>
        <rPh sb="0" eb="5">
          <t>イッパンショウモウヒン</t>
        </rPh>
        <rPh sb="5" eb="7">
          <t>ズイイ</t>
        </rPh>
        <rPh sb="7" eb="9">
          <t>ケイヤク</t>
        </rPh>
        <phoneticPr fontId="0"/>
      </is>
    </nc>
  </rcc>
  <rcc rId="6515" sId="4">
    <nc r="A21" t="inlineStr">
      <is>
        <t>濃厚流動食単価契約</t>
        <rPh sb="0" eb="2">
          <t>ノウコウ</t>
        </rPh>
        <rPh sb="2" eb="4">
          <t>リュウドウ</t>
        </rPh>
        <rPh sb="4" eb="5">
          <t>ショク</t>
        </rPh>
        <rPh sb="5" eb="7">
          <t>タンカ</t>
        </rPh>
        <rPh sb="7" eb="9">
          <t>ケイヤク</t>
        </rPh>
        <phoneticPr fontId="0"/>
      </is>
    </nc>
  </rcc>
  <rcc rId="6516" sId="4" numFmtId="4">
    <nc r="G21">
      <v>1056045.6000000001</v>
    </nc>
  </rcc>
  <rfmt sheetId="4" xfDxf="1" sqref="E21" start="0" length="0">
    <dxf>
      <font>
        <sz val="8"/>
        <name val="Meiryo UI"/>
        <scheme val="none"/>
      </font>
      <border outline="0">
        <left style="hair">
          <color indexed="64"/>
        </left>
        <right style="hair">
          <color indexed="64"/>
        </right>
        <top style="hair">
          <color indexed="64"/>
        </top>
        <bottom style="hair">
          <color indexed="64"/>
        </bottom>
      </border>
    </dxf>
  </rfmt>
  <rcc rId="6517" sId="4" odxf="1" dxf="1">
    <nc r="F21" t="inlineStr">
      <is>
        <t>-</t>
      </is>
    </nc>
    <ndxf>
      <alignment wrapText="1" readingOrder="0"/>
    </ndxf>
  </rcc>
  <rcc rId="6518" sId="4" odxf="1" dxf="1">
    <nc r="F22" t="inlineStr">
      <is>
        <t>-</t>
      </is>
    </nc>
    <ndxf>
      <alignment wrapText="1" readingOrder="0"/>
    </ndxf>
  </rcc>
  <rcc rId="6519" sId="4" odxf="1" dxf="1">
    <nc r="E21" t="inlineStr">
      <is>
        <t>会計規程第52条第5項及び契約事務取扱細則
第17条の3第2号の規程に基づく随意契約</t>
        <phoneticPr fontId="0"/>
      </is>
    </nc>
    <ndxf>
      <alignment wrapText="1" readingOrder="0"/>
    </ndxf>
  </rcc>
  <rcc rId="6520" sId="4" odxf="1" dxf="1">
    <nc r="E22" t="inlineStr">
      <is>
        <t>会計規程第52条第5項及び契約事務取扱細則
第17条の3第2号の規程に基づく随意契約</t>
        <phoneticPr fontId="0"/>
      </is>
    </nc>
    <ndxf>
      <alignment wrapText="1" readingOrder="0"/>
    </ndxf>
  </rcc>
  <rcc rId="6521" sId="4">
    <nc r="D22" t="inlineStr">
      <is>
        <t>有限会社安達紙店
フォルディ株式会社
株式会社キシヤ</t>
        <rPh sb="0" eb="4">
          <t>ユウゲンガイシャ</t>
        </rPh>
        <rPh sb="4" eb="6">
          <t>アダチ</t>
        </rPh>
        <rPh sb="6" eb="8">
          <t>カミテン</t>
        </rPh>
        <rPh sb="14" eb="18">
          <t>カブシキガイシャ</t>
        </rPh>
        <rPh sb="19" eb="23">
          <t>カブシキガイシャ</t>
        </rPh>
        <phoneticPr fontId="0"/>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41" start="0" length="2147483647">
    <dxf>
      <font>
        <sz val="8"/>
      </font>
    </dxf>
  </rfmt>
  <rrc rId="6522" sId="2" ref="A41:XFD41" action="insertRow"/>
  <rcc rId="6523" sId="2">
    <nc r="A41" t="inlineStr">
      <is>
        <t>令和7年度濃厚流動食単価契約</t>
        <rPh sb="0" eb="2">
          <t>レイワ</t>
        </rPh>
        <rPh sb="3" eb="5">
          <t>ネンド</t>
        </rPh>
        <rPh sb="5" eb="7">
          <t>ノウコウ</t>
        </rPh>
        <rPh sb="7" eb="9">
          <t>リュウドウ</t>
        </rPh>
        <rPh sb="9" eb="10">
          <t>ショク</t>
        </rPh>
        <rPh sb="10" eb="12">
          <t>タンカ</t>
        </rPh>
        <rPh sb="12" eb="14">
          <t>ケイヤク</t>
        </rPh>
        <phoneticPr fontId="0"/>
      </is>
    </nc>
  </rcc>
  <rcc rId="6524" sId="2">
    <nc r="B41" t="inlineStr">
      <is>
        <t>〒874-0840
大分県別府市大字鶴見4549番地
独立行政法人国立病院機構
西別府病院
院長　末延　聡一</t>
        <rPh sb="49" eb="51">
          <t>スエノブ</t>
        </rPh>
        <rPh sb="52" eb="54">
          <t>ソウイチ</t>
        </rPh>
        <phoneticPr fontId="0"/>
      </is>
    </nc>
  </rcc>
  <rcc rId="6525" sId="2" numFmtId="19">
    <nc r="C41">
      <v>45730</v>
    </nc>
  </rcc>
  <rcc rId="6526" sId="2">
    <nc r="E41" t="inlineStr">
      <is>
        <t>一般競争入札</t>
      </is>
    </nc>
  </rcc>
  <rcc rId="6527" sId="2">
    <nc r="M41">
      <f>DATEDIF(C41,$M$1,"D")+1</f>
    </nc>
  </rcc>
  <rcc rId="6528" sId="2" numFmtId="4">
    <nc r="G41">
      <v>6236877.5999999996</v>
    </nc>
  </rcc>
  <rcc rId="6529" sId="2" numFmtId="4">
    <oc r="G40">
      <v>8466819.8399999999</v>
    </oc>
    <nc r="G40">
      <v>7410774.2400000012</v>
    </nc>
  </rcc>
  <rcc rId="6530" sId="2" numFmtId="4">
    <oc r="G42">
      <v>16352153.800000001</v>
    </oc>
    <nc r="G42">
      <v>5960160</v>
    </nc>
  </rcc>
  <rfmt sheetId="2" sqref="B43" start="0" length="0">
    <dxf>
      <alignment vertical="top" wrapText="1" readingOrder="0"/>
      <border outline="0">
        <left style="hair">
          <color indexed="64"/>
        </left>
        <right style="hair">
          <color indexed="64"/>
        </right>
        <top style="hair">
          <color indexed="64"/>
        </top>
        <bottom style="hair">
          <color indexed="64"/>
        </bottom>
      </border>
    </dxf>
  </rfmt>
  <rfmt sheetId="2" sqref="C43" start="0" length="0">
    <dxf>
      <numFmt numFmtId="19" formatCode="yyyy/m/d"/>
      <border outline="0">
        <left style="hair">
          <color indexed="64"/>
        </left>
        <right style="hair">
          <color indexed="64"/>
        </right>
        <top style="hair">
          <color indexed="64"/>
        </top>
        <bottom style="hair">
          <color indexed="64"/>
        </bottom>
      </border>
    </dxf>
  </rfmt>
  <rfmt sheetId="2" sqref="E43" start="0" length="0">
    <dxf>
      <border outline="0">
        <left style="hair">
          <color indexed="64"/>
        </left>
        <right style="hair">
          <color indexed="64"/>
        </right>
        <top style="hair">
          <color indexed="64"/>
        </top>
        <bottom style="hair">
          <color indexed="64"/>
        </bottom>
      </border>
    </dxf>
  </rfmt>
  <rfmt sheetId="2" sqref="F43" start="0" length="0">
    <dxf>
      <border outline="0">
        <left style="hair">
          <color indexed="64"/>
        </left>
        <right style="hair">
          <color indexed="64"/>
        </right>
        <top style="hair">
          <color indexed="64"/>
        </top>
        <bottom style="hair">
          <color indexed="64"/>
        </bottom>
      </border>
    </dxf>
  </rfmt>
  <rfmt sheetId="2" sqref="G43" start="0" length="0">
    <dxf>
      <alignment horizontal="center" vertical="top" readingOrder="0"/>
      <border outline="0">
        <left style="hair">
          <color indexed="64"/>
        </left>
        <right style="hair">
          <color indexed="64"/>
        </right>
        <top style="hair">
          <color indexed="64"/>
        </top>
        <bottom style="hair">
          <color indexed="64"/>
        </bottom>
      </border>
    </dxf>
  </rfmt>
  <rfmt sheetId="2" sqref="H43" start="0" length="0">
    <dxf>
      <border outline="0">
        <left style="hair">
          <color indexed="64"/>
        </left>
        <right style="hair">
          <color indexed="64"/>
        </right>
        <top style="hair">
          <color indexed="64"/>
        </top>
        <bottom style="hair">
          <color indexed="64"/>
        </bottom>
      </border>
    </dxf>
  </rfmt>
  <rfmt sheetId="2" sqref="I43" start="0" length="0">
    <dxf>
      <border outline="0">
        <left style="hair">
          <color indexed="64"/>
        </left>
        <right style="hair">
          <color indexed="64"/>
        </right>
        <top style="hair">
          <color indexed="64"/>
        </top>
        <bottom style="hair">
          <color indexed="64"/>
        </bottom>
      </border>
    </dxf>
  </rfmt>
  <rfmt sheetId="2" sqref="J43" start="0" length="0">
    <dxf>
      <border outline="0">
        <left style="hair">
          <color indexed="64"/>
        </left>
        <right style="hair">
          <color indexed="64"/>
        </right>
        <top style="hair">
          <color indexed="64"/>
        </top>
        <bottom style="hair">
          <color indexed="64"/>
        </bottom>
      </border>
    </dxf>
  </rfmt>
  <rfmt sheetId="2" sqref="K43" start="0" length="0">
    <dxf>
      <border outline="0">
        <left style="hair">
          <color indexed="64"/>
        </left>
        <right style="hair">
          <color indexed="64"/>
        </right>
        <top style="hair">
          <color indexed="64"/>
        </top>
        <bottom style="hair">
          <color indexed="64"/>
        </bottom>
      </border>
    </dxf>
  </rfmt>
  <rfmt sheetId="2" sqref="L43" start="0" length="0">
    <dxf>
      <border outline="0">
        <left style="hair">
          <color indexed="64"/>
        </left>
        <right style="hair">
          <color indexed="64"/>
        </right>
        <top style="hair">
          <color indexed="64"/>
        </top>
        <bottom style="hair">
          <color indexed="64"/>
        </bottom>
      </border>
    </dxf>
  </rfmt>
  <rfmt sheetId="2" sqref="M43" start="0" length="0">
    <dxf>
      <numFmt numFmtId="177" formatCode="0_);[Red]\(0\)"/>
      <border outline="0">
        <left style="hair">
          <color indexed="64"/>
        </left>
        <right style="hair">
          <color indexed="64"/>
        </right>
        <top style="hair">
          <color indexed="64"/>
        </top>
        <bottom style="hair">
          <color indexed="64"/>
        </bottom>
      </border>
    </dxf>
  </rfmt>
  <rrc rId="6531" sId="2" ref="A44:XFD44" action="insertRow"/>
  <rcc rId="6532" sId="2">
    <nc r="A44" t="inlineStr">
      <is>
        <t>令和7年度一般消耗品単価契約</t>
        <rPh sb="0" eb="2">
          <t>レイワ</t>
        </rPh>
        <rPh sb="3" eb="5">
          <t>ネンド</t>
        </rPh>
        <rPh sb="5" eb="10">
          <t>イッパンショウモウヒン</t>
        </rPh>
        <rPh sb="10" eb="12">
          <t>タンカ</t>
        </rPh>
        <rPh sb="12" eb="14">
          <t>ケイヤク</t>
        </rPh>
        <phoneticPr fontId="0"/>
      </is>
    </nc>
  </rcc>
  <rcc rId="6533" sId="2" odxf="1" dxf="1">
    <nc r="B44" t="inlineStr">
      <is>
        <t>〒874-0840
大分県別府市大字鶴見4549番地
独立行政法人国立病院機構
西別府病院
院長　末延　聡一</t>
        <rPh sb="49" eb="51">
          <t>スエノブ</t>
        </rPh>
        <rPh sb="52" eb="54">
          <t>ソウイチ</t>
        </rPh>
        <phoneticPr fontId="0"/>
      </is>
    </nc>
    <odxf>
      <border outline="0">
        <left/>
        <right/>
        <top/>
        <bottom/>
      </border>
    </odxf>
    <ndxf>
      <border outline="0">
        <left style="hair">
          <color indexed="64"/>
        </left>
        <right style="hair">
          <color indexed="64"/>
        </right>
        <top style="hair">
          <color indexed="64"/>
        </top>
        <bottom style="hair">
          <color indexed="64"/>
        </bottom>
      </border>
    </ndxf>
  </rcc>
  <rcc rId="6534" sId="2" odxf="1" dxf="1" numFmtId="19">
    <nc r="C44">
      <v>45740</v>
    </nc>
    <odxf>
      <border outline="0">
        <left/>
        <right/>
        <top/>
        <bottom/>
      </border>
    </odxf>
    <ndxf>
      <border outline="0">
        <left style="hair">
          <color indexed="64"/>
        </left>
        <right style="hair">
          <color indexed="64"/>
        </right>
        <top style="hair">
          <color indexed="64"/>
        </top>
        <bottom style="hair">
          <color indexed="64"/>
        </bottom>
      </border>
    </ndxf>
  </rcc>
  <rcc rId="6535" sId="2" odxf="1" dxf="1">
    <nc r="E44"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4" start="0" length="0">
    <dxf>
      <border outline="0">
        <left style="hair">
          <color indexed="64"/>
        </left>
        <right style="hair">
          <color indexed="64"/>
        </right>
        <top style="hair">
          <color indexed="64"/>
        </top>
        <bottom style="hair">
          <color indexed="64"/>
        </bottom>
      </border>
    </dxf>
  </rfmt>
  <rfmt sheetId="2" sqref="G44" start="0" length="0">
    <dxf>
      <border outline="0">
        <left style="hair">
          <color indexed="64"/>
        </left>
        <right style="hair">
          <color indexed="64"/>
        </right>
        <top style="hair">
          <color indexed="64"/>
        </top>
        <bottom style="hair">
          <color indexed="64"/>
        </bottom>
      </border>
    </dxf>
  </rfmt>
  <rfmt sheetId="2" sqref="H44" start="0" length="0">
    <dxf>
      <border outline="0">
        <left style="hair">
          <color indexed="64"/>
        </left>
        <right style="hair">
          <color indexed="64"/>
        </right>
        <top style="hair">
          <color indexed="64"/>
        </top>
        <bottom style="hair">
          <color indexed="64"/>
        </bottom>
      </border>
    </dxf>
  </rfmt>
  <rfmt sheetId="2" sqref="I44" start="0" length="0">
    <dxf>
      <border outline="0">
        <left style="hair">
          <color indexed="64"/>
        </left>
        <right style="hair">
          <color indexed="64"/>
        </right>
        <top style="hair">
          <color indexed="64"/>
        </top>
        <bottom style="hair">
          <color indexed="64"/>
        </bottom>
      </border>
    </dxf>
  </rfmt>
  <rfmt sheetId="2" sqref="J44" start="0" length="0">
    <dxf>
      <border outline="0">
        <left style="hair">
          <color indexed="64"/>
        </left>
        <right style="hair">
          <color indexed="64"/>
        </right>
        <top style="hair">
          <color indexed="64"/>
        </top>
        <bottom style="hair">
          <color indexed="64"/>
        </bottom>
      </border>
    </dxf>
  </rfmt>
  <rfmt sheetId="2" sqref="K44" start="0" length="0">
    <dxf>
      <border outline="0">
        <left style="hair">
          <color indexed="64"/>
        </left>
        <right style="hair">
          <color indexed="64"/>
        </right>
        <top style="hair">
          <color indexed="64"/>
        </top>
        <bottom style="hair">
          <color indexed="64"/>
        </bottom>
      </border>
    </dxf>
  </rfmt>
  <rfmt sheetId="2" sqref="L44" start="0" length="0">
    <dxf>
      <border outline="0">
        <left style="hair">
          <color indexed="64"/>
        </left>
        <right style="hair">
          <color indexed="64"/>
        </right>
        <top style="hair">
          <color indexed="64"/>
        </top>
        <bottom style="hair">
          <color indexed="64"/>
        </bottom>
      </border>
    </dxf>
  </rfmt>
  <rcc rId="6536" sId="2" odxf="1" dxf="1">
    <nc r="M44">
      <f>DATEDIF(C44,$M$1,"D")+1</f>
    </nc>
    <odxf>
      <border outline="0">
        <left/>
        <right/>
        <top/>
        <bottom/>
      </border>
    </odxf>
    <ndxf>
      <border outline="0">
        <left style="hair">
          <color indexed="64"/>
        </left>
        <right style="hair">
          <color indexed="64"/>
        </right>
        <top style="hair">
          <color indexed="64"/>
        </top>
        <bottom style="hair">
          <color indexed="64"/>
        </bottom>
      </border>
    </ndxf>
  </rcc>
  <rrc rId="6537" sId="2" ref="A45:XFD45" action="insertRow"/>
  <rcc rId="6538" sId="2">
    <nc r="A45" t="inlineStr">
      <is>
        <t>令和7年度一般消耗品単価契約</t>
        <rPh sb="0" eb="2">
          <t>レイワ</t>
        </rPh>
        <rPh sb="3" eb="5">
          <t>ネンド</t>
        </rPh>
        <rPh sb="5" eb="10">
          <t>イッパンショウモウヒン</t>
        </rPh>
        <rPh sb="10" eb="12">
          <t>タンカ</t>
        </rPh>
        <rPh sb="12" eb="14">
          <t>ケイヤク</t>
        </rPh>
        <phoneticPr fontId="0"/>
      </is>
    </nc>
  </rcc>
  <rcc rId="6539" sId="2" odxf="1" dxf="1">
    <nc r="B45" t="inlineStr">
      <is>
        <t>〒874-0840
大分県別府市大字鶴見4549番地
独立行政法人国立病院機構
西別府病院
院長　末延　聡一</t>
        <rPh sb="49" eb="51">
          <t>スエノブ</t>
        </rPh>
        <rPh sb="52" eb="54">
          <t>ソウイチ</t>
        </rPh>
        <phoneticPr fontId="0"/>
      </is>
    </nc>
    <odxf>
      <border outline="0">
        <left/>
        <right/>
        <top/>
        <bottom/>
      </border>
    </odxf>
    <ndxf>
      <border outline="0">
        <left style="hair">
          <color indexed="64"/>
        </left>
        <right style="hair">
          <color indexed="64"/>
        </right>
        <top style="hair">
          <color indexed="64"/>
        </top>
        <bottom style="hair">
          <color indexed="64"/>
        </bottom>
      </border>
    </ndxf>
  </rcc>
  <rcc rId="6540" sId="2" odxf="1" dxf="1" numFmtId="19">
    <nc r="C45">
      <v>45740</v>
    </nc>
    <odxf>
      <border outline="0">
        <left/>
        <right/>
        <top/>
        <bottom/>
      </border>
    </odxf>
    <ndxf>
      <border outline="0">
        <left style="hair">
          <color indexed="64"/>
        </left>
        <right style="hair">
          <color indexed="64"/>
        </right>
        <top style="hair">
          <color indexed="64"/>
        </top>
        <bottom style="hair">
          <color indexed="64"/>
        </bottom>
      </border>
    </ndxf>
  </rcc>
  <rcc rId="6541" sId="2" odxf="1" dxf="1">
    <nc r="E45"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5" start="0" length="0">
    <dxf>
      <border outline="0">
        <left style="hair">
          <color indexed="64"/>
        </left>
        <right style="hair">
          <color indexed="64"/>
        </right>
        <top style="hair">
          <color indexed="64"/>
        </top>
        <bottom style="hair">
          <color indexed="64"/>
        </bottom>
      </border>
    </dxf>
  </rfmt>
  <rfmt sheetId="2" sqref="G45" start="0" length="0">
    <dxf>
      <border outline="0">
        <left style="hair">
          <color indexed="64"/>
        </left>
        <right style="hair">
          <color indexed="64"/>
        </right>
        <top style="hair">
          <color indexed="64"/>
        </top>
        <bottom style="hair">
          <color indexed="64"/>
        </bottom>
      </border>
    </dxf>
  </rfmt>
  <rfmt sheetId="2" sqref="H45" start="0" length="0">
    <dxf>
      <border outline="0">
        <left style="hair">
          <color indexed="64"/>
        </left>
        <right style="hair">
          <color indexed="64"/>
        </right>
        <top style="hair">
          <color indexed="64"/>
        </top>
        <bottom style="hair">
          <color indexed="64"/>
        </bottom>
      </border>
    </dxf>
  </rfmt>
  <rfmt sheetId="2" sqref="I45" start="0" length="0">
    <dxf>
      <border outline="0">
        <left style="hair">
          <color indexed="64"/>
        </left>
        <right style="hair">
          <color indexed="64"/>
        </right>
        <top style="hair">
          <color indexed="64"/>
        </top>
        <bottom style="hair">
          <color indexed="64"/>
        </bottom>
      </border>
    </dxf>
  </rfmt>
  <rfmt sheetId="2" sqref="J45" start="0" length="0">
    <dxf>
      <border outline="0">
        <left style="hair">
          <color indexed="64"/>
        </left>
        <right style="hair">
          <color indexed="64"/>
        </right>
        <top style="hair">
          <color indexed="64"/>
        </top>
        <bottom style="hair">
          <color indexed="64"/>
        </bottom>
      </border>
    </dxf>
  </rfmt>
  <rfmt sheetId="2" sqref="K45" start="0" length="0">
    <dxf>
      <border outline="0">
        <left style="hair">
          <color indexed="64"/>
        </left>
        <right style="hair">
          <color indexed="64"/>
        </right>
        <top style="hair">
          <color indexed="64"/>
        </top>
        <bottom style="hair">
          <color indexed="64"/>
        </bottom>
      </border>
    </dxf>
  </rfmt>
  <rfmt sheetId="2" sqref="L45" start="0" length="0">
    <dxf>
      <border outline="0">
        <left style="hair">
          <color indexed="64"/>
        </left>
        <right style="hair">
          <color indexed="64"/>
        </right>
        <top style="hair">
          <color indexed="64"/>
        </top>
        <bottom style="hair">
          <color indexed="64"/>
        </bottom>
      </border>
    </dxf>
  </rfmt>
  <rcc rId="6542" sId="2" odxf="1" dxf="1">
    <nc r="M45">
      <f>DATEDIF(C45,$M$1,"D")+1</f>
    </nc>
    <odxf>
      <border outline="0">
        <left/>
        <right/>
        <top/>
        <bottom/>
      </border>
    </odxf>
    <ndxf>
      <border outline="0">
        <left style="hair">
          <color indexed="64"/>
        </left>
        <right style="hair">
          <color indexed="64"/>
        </right>
        <top style="hair">
          <color indexed="64"/>
        </top>
        <bottom style="hair">
          <color indexed="64"/>
        </bottom>
      </border>
    </ndxf>
  </rcc>
  <rcc rId="6543" sId="2">
    <nc r="A43" t="inlineStr">
      <is>
        <t>令和7年度一般消耗品単価契約</t>
        <rPh sb="0" eb="2">
          <t>レイワ</t>
        </rPh>
        <rPh sb="3" eb="5">
          <t>ネンド</t>
        </rPh>
        <rPh sb="5" eb="10">
          <t>イッパンショウモウヒン</t>
        </rPh>
        <rPh sb="10" eb="12">
          <t>タンカ</t>
        </rPh>
        <rPh sb="12" eb="14">
          <t>ケイヤク</t>
        </rPh>
        <phoneticPr fontId="0"/>
      </is>
    </nc>
  </rcc>
  <rcc rId="6544" sId="2">
    <nc r="B43" t="inlineStr">
      <is>
        <t>〒874-0840
大分県別府市大字鶴見4549番地
独立行政法人国立病院機構
西別府病院
院長　末延　聡一</t>
        <rPh sb="49" eb="51">
          <t>スエノブ</t>
        </rPh>
        <rPh sb="52" eb="54">
          <t>ソウイチ</t>
        </rPh>
        <phoneticPr fontId="0"/>
      </is>
    </nc>
  </rcc>
  <rcc rId="6545" sId="2" numFmtId="19">
    <nc r="C43">
      <v>45740</v>
    </nc>
  </rcc>
  <rcc rId="6546" sId="2">
    <nc r="E43" t="inlineStr">
      <is>
        <t>一般競争入札</t>
      </is>
    </nc>
  </rcc>
  <rcc rId="6547" sId="2">
    <nc r="M43">
      <f>DATEDIF(C43,$M$1,"D")+1</f>
    </nc>
  </rcc>
  <rcc rId="6548" sId="2" numFmtId="4">
    <nc r="G43">
      <v>3511597.6</v>
    </nc>
  </rcc>
  <rcc rId="6549" sId="2" numFmtId="4">
    <nc r="G44">
      <v>2550570</v>
    </nc>
  </rcc>
  <rcc rId="6550" sId="2" numFmtId="4">
    <nc r="G45">
      <v>1123815</v>
    </nc>
  </rcc>
  <rrc rId="6551" sId="2" ref="A46:XFD46" action="insertRow"/>
  <rcc rId="6552" sId="2">
    <nc r="A46" t="inlineStr">
      <is>
        <t>令和7年度一般消耗品単価契約</t>
        <rPh sb="0" eb="2">
          <t>レイワ</t>
        </rPh>
        <rPh sb="3" eb="5">
          <t>ネンド</t>
        </rPh>
        <rPh sb="5" eb="10">
          <t>イッパンショウモウヒン</t>
        </rPh>
        <rPh sb="10" eb="12">
          <t>タンカ</t>
        </rPh>
        <rPh sb="12" eb="14">
          <t>ケイヤク</t>
        </rPh>
        <phoneticPr fontId="0"/>
      </is>
    </nc>
  </rcc>
  <rcc rId="6553" sId="2" odxf="1" dxf="1">
    <nc r="B46" t="inlineStr">
      <is>
        <t>〒874-0840
大分県別府市大字鶴見4549番地
独立行政法人国立病院機構
西別府病院
院長　末延　聡一</t>
        <rPh sb="49" eb="51">
          <t>スエノブ</t>
        </rPh>
        <rPh sb="52" eb="54">
          <t>ソウイチ</t>
        </rPh>
        <phoneticPr fontId="0"/>
      </is>
    </nc>
    <odxf>
      <border outline="0">
        <left/>
        <right/>
        <top/>
        <bottom/>
      </border>
    </odxf>
    <ndxf>
      <border outline="0">
        <left style="hair">
          <color indexed="64"/>
        </left>
        <right style="hair">
          <color indexed="64"/>
        </right>
        <top style="hair">
          <color indexed="64"/>
        </top>
        <bottom style="hair">
          <color indexed="64"/>
        </bottom>
      </border>
    </ndxf>
  </rcc>
  <rcc rId="6554" sId="2" odxf="1" dxf="1" numFmtId="19">
    <nc r="C46">
      <v>45740</v>
    </nc>
    <odxf>
      <border outline="0">
        <left/>
        <right/>
        <top/>
        <bottom/>
      </border>
    </odxf>
    <ndxf>
      <border outline="0">
        <left style="hair">
          <color indexed="64"/>
        </left>
        <right style="hair">
          <color indexed="64"/>
        </right>
        <top style="hair">
          <color indexed="64"/>
        </top>
        <bottom style="hair">
          <color indexed="64"/>
        </bottom>
      </border>
    </ndxf>
  </rcc>
  <rcc rId="6555" sId="2">
    <nc r="D46" t="inlineStr">
      <is>
        <t>キングテック株式会社</t>
        <rPh sb="6" eb="10">
          <t>カブシキガイシャ</t>
        </rPh>
        <phoneticPr fontId="0"/>
      </is>
    </nc>
  </rcc>
  <rcc rId="6556" sId="2" odxf="1" dxf="1">
    <nc r="E46"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6" start="0" length="0">
    <dxf>
      <border outline="0">
        <left style="hair">
          <color indexed="64"/>
        </left>
        <right style="hair">
          <color indexed="64"/>
        </right>
        <top style="hair">
          <color indexed="64"/>
        </top>
        <bottom style="hair">
          <color indexed="64"/>
        </bottom>
      </border>
    </dxf>
  </rfmt>
  <rcc rId="6557" sId="2" odxf="1" dxf="1" numFmtId="4">
    <nc r="G46">
      <v>1123815</v>
    </nc>
    <odxf>
      <border outline="0">
        <left/>
        <right/>
        <top/>
        <bottom/>
      </border>
    </odxf>
    <ndxf>
      <border outline="0">
        <left style="hair">
          <color indexed="64"/>
        </left>
        <right style="hair">
          <color indexed="64"/>
        </right>
        <top style="hair">
          <color indexed="64"/>
        </top>
        <bottom style="hair">
          <color indexed="64"/>
        </bottom>
      </border>
    </ndxf>
  </rcc>
  <rfmt sheetId="2" sqref="H46" start="0" length="0">
    <dxf>
      <border outline="0">
        <left style="hair">
          <color indexed="64"/>
        </left>
        <right style="hair">
          <color indexed="64"/>
        </right>
        <top style="hair">
          <color indexed="64"/>
        </top>
        <bottom style="hair">
          <color indexed="64"/>
        </bottom>
      </border>
    </dxf>
  </rfmt>
  <rfmt sheetId="2" sqref="I46" start="0" length="0">
    <dxf>
      <border outline="0">
        <left style="hair">
          <color indexed="64"/>
        </left>
        <right style="hair">
          <color indexed="64"/>
        </right>
        <top style="hair">
          <color indexed="64"/>
        </top>
        <bottom style="hair">
          <color indexed="64"/>
        </bottom>
      </border>
    </dxf>
  </rfmt>
  <rfmt sheetId="2" sqref="J46" start="0" length="0">
    <dxf>
      <border outline="0">
        <left style="hair">
          <color indexed="64"/>
        </left>
        <right style="hair">
          <color indexed="64"/>
        </right>
        <top style="hair">
          <color indexed="64"/>
        </top>
        <bottom style="hair">
          <color indexed="64"/>
        </bottom>
      </border>
    </dxf>
  </rfmt>
  <rfmt sheetId="2" sqref="K46" start="0" length="0">
    <dxf>
      <border outline="0">
        <left style="hair">
          <color indexed="64"/>
        </left>
        <right style="hair">
          <color indexed="64"/>
        </right>
        <top style="hair">
          <color indexed="64"/>
        </top>
        <bottom style="hair">
          <color indexed="64"/>
        </bottom>
      </border>
    </dxf>
  </rfmt>
  <rfmt sheetId="2" sqref="L46" start="0" length="0">
    <dxf>
      <border outline="0">
        <left style="hair">
          <color indexed="64"/>
        </left>
        <right style="hair">
          <color indexed="64"/>
        </right>
        <top style="hair">
          <color indexed="64"/>
        </top>
        <bottom style="hair">
          <color indexed="64"/>
        </bottom>
      </border>
    </dxf>
  </rfmt>
  <rcc rId="6558" sId="2" odxf="1" dxf="1">
    <nc r="M46">
      <f>DATEDIF(C46,$M$1,"D")+1</f>
    </nc>
    <odxf>
      <border outline="0">
        <left/>
        <right/>
        <top/>
        <bottom/>
      </border>
    </odxf>
    <ndxf>
      <border outline="0">
        <left style="hair">
          <color indexed="64"/>
        </left>
        <right style="hair">
          <color indexed="64"/>
        </right>
        <top style="hair">
          <color indexed="64"/>
        </top>
        <bottom style="hair">
          <color indexed="64"/>
        </bottom>
      </border>
    </ndxf>
  </rcc>
  <rcc rId="6559" sId="2">
    <nc r="A47" t="inlineStr">
      <is>
        <t>令和7年度一般消耗品単価契約</t>
        <rPh sb="0" eb="2">
          <t>レイワ</t>
        </rPh>
        <rPh sb="3" eb="5">
          <t>ネンド</t>
        </rPh>
        <rPh sb="5" eb="10">
          <t>イッパンショウモウヒン</t>
        </rPh>
        <rPh sb="10" eb="12">
          <t>タンカ</t>
        </rPh>
        <rPh sb="12" eb="14">
          <t>ケイヤク</t>
        </rPh>
        <phoneticPr fontId="0"/>
      </is>
    </nc>
  </rcc>
  <rcc rId="6560" sId="2" odxf="1" dxf="1">
    <nc r="B47"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561" sId="2" odxf="1" dxf="1" numFmtId="19">
    <nc r="C47">
      <v>45740</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562" sId="2">
    <nc r="D47" t="inlineStr">
      <is>
        <t>キングテック株式会社</t>
        <rPh sb="6" eb="10">
          <t>カブシキガイシャ</t>
        </rPh>
        <phoneticPr fontId="0"/>
      </is>
    </nc>
  </rcc>
  <rcc rId="6563" sId="2" odxf="1" dxf="1">
    <nc r="E47"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7" start="0" length="0">
    <dxf>
      <border outline="0">
        <left style="hair">
          <color indexed="64"/>
        </left>
        <right style="hair">
          <color indexed="64"/>
        </right>
        <top style="hair">
          <color indexed="64"/>
        </top>
        <bottom style="hair">
          <color indexed="64"/>
        </bottom>
      </border>
    </dxf>
  </rfmt>
  <rcc rId="6564" sId="2" odxf="1" dxf="1" numFmtId="4">
    <nc r="G47">
      <v>1123815</v>
    </nc>
    <odxf>
      <alignment horizontal="general" vertical="center" readingOrder="0"/>
      <border outline="0">
        <left/>
        <right/>
        <top/>
        <bottom/>
      </border>
    </odxf>
    <ndxf>
      <alignment horizontal="center" vertical="top" readingOrder="0"/>
      <border outline="0">
        <left style="hair">
          <color indexed="64"/>
        </left>
        <right style="hair">
          <color indexed="64"/>
        </right>
        <top style="hair">
          <color indexed="64"/>
        </top>
        <bottom style="hair">
          <color indexed="64"/>
        </bottom>
      </border>
    </ndxf>
  </rcc>
  <rfmt sheetId="2" sqref="H47" start="0" length="0">
    <dxf>
      <border outline="0">
        <left style="hair">
          <color indexed="64"/>
        </left>
        <right style="hair">
          <color indexed="64"/>
        </right>
        <top style="hair">
          <color indexed="64"/>
        </top>
        <bottom style="hair">
          <color indexed="64"/>
        </bottom>
      </border>
    </dxf>
  </rfmt>
  <rfmt sheetId="2" sqref="I47" start="0" length="0">
    <dxf>
      <border outline="0">
        <left style="hair">
          <color indexed="64"/>
        </left>
        <right style="hair">
          <color indexed="64"/>
        </right>
        <top style="hair">
          <color indexed="64"/>
        </top>
        <bottom style="hair">
          <color indexed="64"/>
        </bottom>
      </border>
    </dxf>
  </rfmt>
  <rfmt sheetId="2" sqref="J47" start="0" length="0">
    <dxf>
      <border outline="0">
        <left style="hair">
          <color indexed="64"/>
        </left>
        <right style="hair">
          <color indexed="64"/>
        </right>
        <top style="hair">
          <color indexed="64"/>
        </top>
        <bottom style="hair">
          <color indexed="64"/>
        </bottom>
      </border>
    </dxf>
  </rfmt>
  <rfmt sheetId="2" sqref="K47" start="0" length="0">
    <dxf>
      <border outline="0">
        <left style="hair">
          <color indexed="64"/>
        </left>
        <right style="hair">
          <color indexed="64"/>
        </right>
        <top style="hair">
          <color indexed="64"/>
        </top>
        <bottom style="hair">
          <color indexed="64"/>
        </bottom>
      </border>
    </dxf>
  </rfmt>
  <rfmt sheetId="2" sqref="L47" start="0" length="0">
    <dxf>
      <border outline="0">
        <left style="hair">
          <color indexed="64"/>
        </left>
        <right style="hair">
          <color indexed="64"/>
        </right>
        <top style="hair">
          <color indexed="64"/>
        </top>
        <bottom style="hair">
          <color indexed="64"/>
        </bottom>
      </border>
    </dxf>
  </rfmt>
  <rcc rId="6565" sId="2" odxf="1" dxf="1">
    <nc r="M47">
      <f>DATEDIF(C47,$M$1,"D")+1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rc rId="6566" sId="2" ref="A46:XFD46" action="deleteRow">
    <rfmt sheetId="2" xfDxf="1" sqref="A46:XFD46" start="0" length="0">
      <dxf>
        <font>
          <sz val="12"/>
        </font>
      </dxf>
    </rfmt>
    <rcc rId="0" sId="2" dxf="1">
      <nc r="A46" t="inlineStr">
        <is>
          <t>令和7年度一般消耗品単価契約</t>
          <rPh sb="0" eb="2">
            <t>レイワ</t>
          </rPh>
          <rPh sb="3" eb="5">
            <t>ネンド</t>
          </rPh>
          <rPh sb="5" eb="10">
            <t>イッパンショウモウヒン</t>
          </rPh>
          <rPh sb="10" eb="12">
            <t>タンカ</t>
          </rPh>
          <rPh sb="12" eb="14">
            <t>ケイヤク</t>
          </rPh>
          <phoneticPr fontId="0"/>
        </is>
      </nc>
      <ndxf>
        <font>
          <sz val="8"/>
          <name val="Meiryo UI"/>
          <scheme val="none"/>
        </font>
      </ndxf>
    </rcc>
    <rcc rId="0" sId="2" dxf="1">
      <nc r="B46" t="inlineStr">
        <is>
          <t>〒874-0840
大分県別府市大字鶴見4549番地
独立行政法人国立病院機構
西別府病院
院長　末延　聡一</t>
          <rPh sb="49" eb="51">
            <t>スエノブ</t>
          </rPh>
          <rPh sb="52" eb="54">
            <t>ソウイチ</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46">
        <v>45740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46" t="inlineStr">
        <is>
          <t>キングテック株式会社</t>
          <rPh sb="6" eb="10">
            <t>カブシキガイシャ</t>
          </rPh>
          <phoneticPr fontId="0"/>
        </is>
      </nc>
      <ndxf>
        <font>
          <sz val="8"/>
          <name val="Meiryo UI"/>
          <scheme val="none"/>
        </font>
        <alignment vertical="top" wrapText="1" readingOrder="0"/>
      </ndxf>
    </rcc>
    <rcc rId="0" sId="2" dxf="1">
      <nc r="E46" t="inlineStr">
        <is>
          <t>一般競争入札</t>
        </is>
      </nc>
      <ndxf>
        <font>
          <sz val="8"/>
          <name val="Meiryo UI"/>
          <scheme val="none"/>
        </font>
        <border outline="0">
          <left style="hair">
            <color indexed="64"/>
          </left>
          <right style="hair">
            <color indexed="64"/>
          </right>
          <top style="hair">
            <color indexed="64"/>
          </top>
          <bottom style="hair">
            <color indexed="64"/>
          </bottom>
        </border>
      </ndxf>
    </rcc>
    <rfmt sheetId="2" sqref="F46"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cc rId="0" sId="2" dxf="1" numFmtId="4">
      <nc r="G46">
        <v>1123815</v>
      </nc>
      <ndxf>
        <font>
          <sz val="8"/>
          <name val="Meiryo UI"/>
          <scheme val="none"/>
        </font>
        <numFmt numFmtId="179" formatCode="#,##0.00_);[Red]\(#,##0.00\)"/>
        <alignment horizontal="center" vertical="top" readingOrder="0"/>
        <border outline="0">
          <left style="hair">
            <color indexed="64"/>
          </left>
          <right style="hair">
            <color indexed="64"/>
          </right>
          <top style="hair">
            <color indexed="64"/>
          </top>
          <bottom style="hair">
            <color indexed="64"/>
          </bottom>
        </border>
      </ndxf>
    </rcc>
    <rfmt sheetId="2" sqref="H46"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46"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46"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46"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46"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46">
        <f>DATEDIF(C46,$M$1,"D")+1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6567" sId="2" ref="A46:XFD46" action="deleteRow">
    <undo index="0" exp="area" ref3D="1" dr="$A$1:$M$46" dn="Print_Area" sId="2"/>
    <undo index="0" exp="area" ref3D="1" dr="$A$1:$M$46" dn="Z_0F535B21_7B33_4D48_AA14_EBF1308D24FD_.wvu.PrintArea" sId="2"/>
    <rfmt sheetId="2" xfDxf="1" sqref="A46:XFD46" start="0" length="0">
      <dxf>
        <font>
          <sz val="12"/>
        </font>
      </dxf>
    </rfmt>
    <rcc rId="0" sId="2" dxf="1">
      <nc r="A46" t="inlineStr">
        <is>
          <t>令和7年度一般消耗品単価契約</t>
          <rPh sb="0" eb="2">
            <t>レイワ</t>
          </rPh>
          <rPh sb="3" eb="5">
            <t>ネンド</t>
          </rPh>
          <rPh sb="5" eb="10">
            <t>イッパンショウモウヒン</t>
          </rPh>
          <rPh sb="10" eb="12">
            <t>タンカ</t>
          </rPh>
          <rPh sb="12" eb="14">
            <t>ケイヤク</t>
          </rPh>
          <phoneticPr fontId="0"/>
        </is>
      </nc>
      <ndxf>
        <font>
          <sz val="8"/>
          <name val="Meiryo UI"/>
          <scheme val="none"/>
        </font>
      </ndxf>
    </rcc>
    <rcc rId="0" sId="2" dxf="1">
      <nc r="B46" t="inlineStr">
        <is>
          <t>〒874-0840
大分県別府市大字鶴見4549番地
独立行政法人国立病院機構
西別府病院
院長　末延　聡一</t>
          <rPh sb="49" eb="51">
            <t>スエノブ</t>
          </rPh>
          <rPh sb="52" eb="54">
            <t>ソウイチ</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2" dxf="1" numFmtId="19">
      <nc r="C46">
        <v>45740</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2" dxf="1">
      <nc r="D46" t="inlineStr">
        <is>
          <t>キングテック株式会社</t>
          <rPh sb="6" eb="10">
            <t>カブシキガイシャ</t>
          </rPh>
          <phoneticPr fontId="0"/>
        </is>
      </nc>
      <ndxf>
        <font>
          <sz val="8"/>
          <name val="Meiryo UI"/>
          <scheme val="none"/>
        </font>
        <alignment vertical="top" wrapText="1" readingOrder="0"/>
      </ndxf>
    </rcc>
    <rcc rId="0" sId="2" dxf="1">
      <nc r="E46" t="inlineStr">
        <is>
          <t>一般競争入札</t>
        </is>
      </nc>
      <ndxf>
        <font>
          <sz val="8"/>
          <name val="Meiryo UI"/>
          <scheme val="none"/>
        </font>
        <border outline="0">
          <left style="hair">
            <color indexed="64"/>
          </left>
          <right style="hair">
            <color indexed="64"/>
          </right>
          <top style="hair">
            <color indexed="64"/>
          </top>
          <bottom style="hair">
            <color indexed="64"/>
          </bottom>
        </border>
      </ndxf>
    </rcc>
    <rfmt sheetId="2" sqref="F46" start="0" length="0">
      <dxf>
        <font>
          <sz val="8"/>
          <name val="Meiryo UI"/>
          <scheme val="none"/>
        </font>
        <alignment horizontal="center" vertical="top" readingOrder="0"/>
        <border outline="0">
          <left style="hair">
            <color indexed="64"/>
          </left>
          <right style="hair">
            <color indexed="64"/>
          </right>
          <top style="hair">
            <color indexed="64"/>
          </top>
          <bottom style="hair">
            <color indexed="64"/>
          </bottom>
        </border>
      </dxf>
    </rfmt>
    <rcc rId="0" sId="2" dxf="1" numFmtId="4">
      <nc r="G46">
        <v>1123815</v>
      </nc>
      <ndxf>
        <font>
          <sz val="8"/>
          <name val="Meiryo UI"/>
          <scheme val="none"/>
        </font>
        <numFmt numFmtId="179" formatCode="#,##0.00_);[Red]\(#,##0.00\)"/>
        <alignment horizontal="center" vertical="top" readingOrder="0"/>
        <border outline="0">
          <left style="hair">
            <color indexed="64"/>
          </left>
          <right style="hair">
            <color indexed="64"/>
          </right>
          <top style="hair">
            <color indexed="64"/>
          </top>
          <bottom style="hair">
            <color indexed="64"/>
          </bottom>
        </border>
      </ndxf>
    </rcc>
    <rfmt sheetId="2" sqref="H46"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2" sqref="I46"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J46"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K46"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2" sqref="L46"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2" dxf="1">
      <nc r="M46">
        <f>DATEDIF(C46,$M$1,"D")+1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6568" sId="4" ref="A21:XFD21" action="deleteRow">
    <rfmt sheetId="4" xfDxf="1" sqref="A21:XFD21" start="0" length="0">
      <dxf>
        <font>
          <sz val="12"/>
        </font>
      </dxf>
    </rfmt>
    <rcc rId="0" sId="4" dxf="1">
      <nc r="A21" t="inlineStr">
        <is>
          <t>濃厚流動食単価契約</t>
          <rPh sb="0" eb="2">
            <t>ノウコウ</t>
          </rPh>
          <rPh sb="2" eb="4">
            <t>リュウドウ</t>
          </rPh>
          <rPh sb="4" eb="5">
            <t>ショク</t>
          </rPh>
          <rPh sb="5" eb="7">
            <t>タンカ</t>
          </rPh>
          <rPh sb="7" eb="9">
            <t>ケイヤク</t>
          </rPh>
          <phoneticPr fontId="0"/>
        </is>
      </nc>
      <ndxf>
        <font>
          <sz val="8"/>
          <name val="Meiryo UI"/>
          <scheme val="none"/>
        </font>
      </ndxf>
    </rcc>
    <rcc rId="0" sId="4" dxf="1">
      <nc r="B21" t="inlineStr">
        <is>
          <t>〒874-0840
大分県別府市大字鶴見4549番地
独立行政法人国立病院機構
西別府病院
院長　末延　聡一</t>
          <rPh sb="49" eb="51">
            <t>スエノブ</t>
          </rPh>
          <rPh sb="52" eb="54">
            <t>ソウイチ</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21">
        <v>45741</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4" dxf="1">
      <nc r="D21" t="inlineStr">
        <is>
          <t>株式会社大給
株式会社栗本五十市商店</t>
          <rPh sb="0" eb="4">
            <t>カブシキガイシャ</t>
          </rPh>
          <rPh sb="4" eb="6">
            <t>ダイキュウ</t>
          </rPh>
          <rPh sb="7" eb="11">
            <t>カブシキガイシャ</t>
          </rPh>
          <rPh sb="11" eb="18">
            <t>クリモトイソイチショウテン</t>
          </rPh>
          <phoneticPr fontId="0"/>
        </is>
      </nc>
      <ndxf>
        <font>
          <sz val="8"/>
          <name val="Meiryo UI"/>
          <scheme val="none"/>
        </font>
        <alignment vertical="top" wrapText="1" readingOrder="0"/>
      </ndxf>
    </rcc>
    <rcc rId="0" sId="4" dxf="1">
      <nc r="E21" t="inlineStr">
        <is>
          <t>会計規程第52条第5項及び契約事務取扱細則
第17条の3第2号の規程に基づく随意契約</t>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21"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dxf="1" numFmtId="4">
      <nc r="G21">
        <v>1056045.6000000001</v>
      </nc>
      <ndxf>
        <font>
          <sz val="8"/>
          <name val="Meiryo UI"/>
          <scheme val="none"/>
        </font>
        <numFmt numFmtId="179" formatCode="#,##0.00_);[Red]\(#,##0.00\)"/>
        <alignment horizontal="center" vertical="top" readingOrder="0"/>
        <border outline="0">
          <left style="hair">
            <color indexed="64"/>
          </left>
          <right style="hair">
            <color indexed="64"/>
          </right>
          <top style="hair">
            <color indexed="64"/>
          </top>
          <bottom style="hair">
            <color indexed="64"/>
          </bottom>
        </border>
      </ndxf>
    </rcc>
    <rfmt sheetId="4" sqref="H21"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4" sqref="I21"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4" sqref="J21"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4" sqref="K21"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4" sqref="L21"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4" dxf="1">
      <nc r="M21">
        <f>DATEDIF(C21,$M$1,"D")+1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rc rId="6569" sId="4" ref="A21:XFD21" action="deleteRow">
    <rfmt sheetId="4" xfDxf="1" sqref="A21:XFD21" start="0" length="0">
      <dxf>
        <font>
          <sz val="12"/>
        </font>
      </dxf>
    </rfmt>
    <rcc rId="0" sId="4" dxf="1">
      <nc r="A21" t="inlineStr">
        <is>
          <t>一般消耗品随意契約</t>
          <rPh sb="0" eb="5">
            <t>イッパンショウモウヒン</t>
          </rPh>
          <rPh sb="5" eb="7">
            <t>ズイイ</t>
          </rPh>
          <rPh sb="7" eb="9">
            <t>ケイヤク</t>
          </rPh>
          <phoneticPr fontId="0"/>
        </is>
      </nc>
      <ndxf>
        <font>
          <sz val="8"/>
          <name val="Meiryo UI"/>
          <scheme val="none"/>
        </font>
      </ndxf>
    </rcc>
    <rcc rId="0" sId="4" dxf="1">
      <nc r="B21" t="inlineStr">
        <is>
          <t>〒874-0840
大分県別府市大字鶴見4549番地
独立行政法人国立病院機構
西別府病院
院長　末延　聡一</t>
          <rPh sb="49" eb="51">
            <t>スエノブ</t>
          </rPh>
          <rPh sb="52" eb="54">
            <t>ソウイチ</t>
          </rPh>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umFmtId="19">
      <nc r="C21">
        <v>45747</v>
      </nc>
      <ndxf>
        <font>
          <sz val="8"/>
          <name val="Meiryo UI"/>
          <scheme val="none"/>
        </font>
        <numFmt numFmtId="19" formatCode="yyyy/m/d"/>
        <alignment horizontal="center" vertical="top" shrinkToFit="1" readingOrder="0"/>
        <border outline="0">
          <left style="hair">
            <color indexed="64"/>
          </left>
          <right style="hair">
            <color indexed="64"/>
          </right>
          <top style="hair">
            <color indexed="64"/>
          </top>
          <bottom style="hair">
            <color indexed="64"/>
          </bottom>
        </border>
      </ndxf>
    </rcc>
    <rcc rId="0" sId="4" dxf="1">
      <nc r="D21" t="inlineStr">
        <is>
          <t>有限会社安達紙店
フォルディ株式会社
株式会社キシヤ</t>
          <rPh sb="0" eb="4">
            <t>ユウゲンガイシャ</t>
          </rPh>
          <rPh sb="4" eb="6">
            <t>アダチ</t>
          </rPh>
          <rPh sb="6" eb="8">
            <t>カミテン</t>
          </rPh>
          <rPh sb="14" eb="18">
            <t>カブシキガイシャ</t>
          </rPh>
          <rPh sb="19" eb="23">
            <t>カブシキガイシャ</t>
          </rPh>
          <phoneticPr fontId="0"/>
        </is>
      </nc>
      <ndxf>
        <font>
          <sz val="7"/>
          <name val="Meiryo UI"/>
          <scheme val="none"/>
        </font>
        <alignment vertical="top" wrapText="1" readingOrder="0"/>
      </ndxf>
    </rcc>
    <rcc rId="0" sId="4" dxf="1">
      <nc r="E21" t="inlineStr">
        <is>
          <t>会計規程第52条第5項及び契約事務取扱細則
第17条の3第2号の規程に基づく随意契約</t>
          <phoneticPr fontId="0"/>
        </is>
      </nc>
      <ndxf>
        <font>
          <sz val="8"/>
          <name val="Meiryo UI"/>
          <scheme val="none"/>
        </font>
        <alignment vertical="top" wrapText="1" readingOrder="0"/>
        <border outline="0">
          <left style="hair">
            <color indexed="64"/>
          </left>
          <right style="hair">
            <color indexed="64"/>
          </right>
          <top style="hair">
            <color indexed="64"/>
          </top>
          <bottom style="hair">
            <color indexed="64"/>
          </bottom>
        </border>
      </ndxf>
    </rcc>
    <rcc rId="0" sId="4" dxf="1">
      <nc r="F21" t="inlineStr">
        <is>
          <t>-</t>
        </is>
      </nc>
      <ndxf>
        <font>
          <sz val="8"/>
          <name val="Meiryo UI"/>
          <scheme val="none"/>
        </font>
        <alignment horizontal="center" vertical="top" wrapText="1" readingOrder="0"/>
        <border outline="0">
          <left style="hair">
            <color indexed="64"/>
          </left>
          <right style="hair">
            <color indexed="64"/>
          </right>
          <top style="hair">
            <color indexed="64"/>
          </top>
          <bottom style="hair">
            <color indexed="64"/>
          </bottom>
        </border>
      </ndxf>
    </rcc>
    <rcc rId="0" sId="4" dxf="1" numFmtId="4">
      <nc r="G21">
        <v>16352153.800000001</v>
      </nc>
      <ndxf>
        <font>
          <sz val="8"/>
          <name val="Meiryo UI"/>
          <scheme val="none"/>
        </font>
        <numFmt numFmtId="179" formatCode="#,##0.00_);[Red]\(#,##0.00\)"/>
        <alignment horizontal="center" vertical="top" readingOrder="0"/>
        <border outline="0">
          <left style="hair">
            <color indexed="64"/>
          </left>
          <right style="hair">
            <color indexed="64"/>
          </right>
          <top style="hair">
            <color indexed="64"/>
          </top>
          <bottom style="hair">
            <color indexed="64"/>
          </bottom>
        </border>
      </ndxf>
    </rcc>
    <rfmt sheetId="4" sqref="H21"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fmt sheetId="4" sqref="I21"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4" sqref="J21"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4" sqref="K21" start="0" length="0">
      <dxf>
        <font>
          <sz val="8"/>
          <name val="Meiryo UI"/>
          <scheme val="none"/>
        </font>
        <numFmt numFmtId="179" formatCode="#,##0.00_);[Red]\(#,##0.00\)"/>
        <alignment vertical="top" wrapText="1" readingOrder="0"/>
        <border outline="0">
          <left style="hair">
            <color indexed="64"/>
          </left>
          <right style="hair">
            <color indexed="64"/>
          </right>
          <top style="hair">
            <color indexed="64"/>
          </top>
          <bottom style="hair">
            <color indexed="64"/>
          </bottom>
        </border>
      </dxf>
    </rfmt>
    <rfmt sheetId="4" sqref="L21" start="0" length="0">
      <dxf>
        <font>
          <sz val="8"/>
          <name val="Meiryo UI"/>
          <scheme val="none"/>
        </font>
        <numFmt numFmtId="179" formatCode="#,##0.00_);[Red]\(#,##0.00\)"/>
        <border outline="0">
          <left style="hair">
            <color indexed="64"/>
          </left>
          <right style="hair">
            <color indexed="64"/>
          </right>
          <top style="hair">
            <color indexed="64"/>
          </top>
          <bottom style="hair">
            <color indexed="64"/>
          </bottom>
        </border>
      </dxf>
    </rfmt>
    <rcc rId="0" sId="4" dxf="1">
      <nc r="M21">
        <f>DATEDIF(C21,$M$1,"D")+1</f>
      </nc>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rc>
  <rcc rId="6570" sId="2">
    <nc r="D45" t="inlineStr">
      <is>
        <t>北九州市小倉北区東港二丁目5番1号
キングテック株式会社
代表取締役　綱中　裕城</t>
        <rPh sb="0" eb="4">
          <t>キタキュウシュウシ</t>
        </rPh>
        <rPh sb="4" eb="6">
          <t>コクラ</t>
        </rPh>
        <rPh sb="6" eb="8">
          <t>キタク</t>
        </rPh>
        <rPh sb="8" eb="9">
          <t>ヒガシ</t>
        </rPh>
        <rPh sb="9" eb="10">
          <t>ミナト</t>
        </rPh>
        <rPh sb="10" eb="13">
          <t>ニチョウメ</t>
        </rPh>
        <rPh sb="14" eb="15">
          <t>バン</t>
        </rPh>
        <rPh sb="16" eb="17">
          <t>ゴウ</t>
        </rPh>
        <rPh sb="24" eb="28">
          <t>カブシキガイシャ</t>
        </rPh>
        <rPh sb="29" eb="34">
          <t>ダイヒョウトリシマリヤク</t>
        </rPh>
        <rPh sb="35" eb="36">
          <t>ツナ</t>
        </rPh>
        <rPh sb="36" eb="37">
          <t>ナカ</t>
        </rPh>
        <rPh sb="38" eb="40">
          <t>ヒロキ</t>
        </rPh>
        <phoneticPr fontId="0"/>
      </is>
    </nc>
  </rcc>
  <rcc rId="6571" sId="2">
    <oc r="D42" t="inlineStr">
      <is>
        <t>株式会社オフィスサプライ　　平岡株式会社　　　　　有限会社文具館えとう
OKIクロステック株式会社　　有限会社安達紙店　 有限会社山脇金物店　
株式会社ディエスジャパン　　フォルディ株式会社
株式会社セラビ　　　　　　　 有限会社山脇金物店
平岡株式会社　　　　　　　　株式会社キシヤ</t>
        <rPh sb="0" eb="4">
          <t>カブシキガイシャ</t>
        </rPh>
        <rPh sb="14" eb="16">
          <t>ヒラオカ</t>
        </rPh>
        <rPh sb="16" eb="20">
          <t>カブシキガイシャ</t>
        </rPh>
        <rPh sb="45" eb="49">
          <t>カブシキガイシャ</t>
        </rPh>
        <rPh sb="51" eb="55">
          <t>ユウゲンガイシャ</t>
        </rPh>
        <rPh sb="55" eb="57">
          <t>アダチ</t>
        </rPh>
        <rPh sb="57" eb="59">
          <t>カミテン</t>
        </rPh>
        <rPh sb="72" eb="76">
          <t>カブシキガイシャ</t>
        </rPh>
        <rPh sb="91" eb="95">
          <t>カブシキガイシャ</t>
        </rPh>
        <rPh sb="96" eb="100">
          <t>カブシキガイシャ</t>
        </rPh>
        <rPh sb="135" eb="139">
          <t>カブシキガイシャ</t>
        </rPh>
        <phoneticPr fontId="0"/>
      </is>
    </oc>
    <nc r="D42" t="inlineStr">
      <is>
        <t>東京都中央区晴海一丁目8番11号
OKIクロステック株式会社
代表取締役　冨澤　博志</t>
        <rPh sb="0" eb="3">
          <t>トウキョウト</t>
        </rPh>
        <rPh sb="3" eb="6">
          <t>チュウオウク</t>
        </rPh>
        <rPh sb="6" eb="7">
          <t>ハレ</t>
        </rPh>
        <rPh sb="7" eb="8">
          <t>ウミ</t>
        </rPh>
        <rPh sb="8" eb="11">
          <t>イッチョウメ</t>
        </rPh>
        <rPh sb="12" eb="13">
          <t>バン</t>
        </rPh>
        <rPh sb="15" eb="16">
          <t>ゴウ</t>
        </rPh>
        <rPh sb="26" eb="30">
          <t>カブシキガイシャ</t>
        </rPh>
        <rPh sb="31" eb="33">
          <t>ダイヒョウ</t>
        </rPh>
        <rPh sb="33" eb="36">
          <t>トリシマリヤク</t>
        </rPh>
        <rPh sb="37" eb="39">
          <t>トミザワ</t>
        </rPh>
        <rPh sb="40" eb="42">
          <t>ヒロシ</t>
        </rPh>
        <phoneticPr fontId="0"/>
      </is>
    </nc>
  </rcc>
  <rcc rId="6572" sId="2">
    <nc r="D43" t="inlineStr">
      <is>
        <t>別府市若草町2番3号
有限会社安達紙店
代表取締役　安達　ひとみ</t>
        <rPh sb="0" eb="3">
          <t>ベップシ</t>
        </rPh>
        <rPh sb="3" eb="6">
          <t>ワカクサマチ</t>
        </rPh>
        <rPh sb="7" eb="8">
          <t>バン</t>
        </rPh>
        <rPh sb="9" eb="10">
          <t>ゴウ</t>
        </rPh>
        <rPh sb="11" eb="15">
          <t>ユウゲンガイシャ</t>
        </rPh>
        <rPh sb="15" eb="19">
          <t>アダチカミテン</t>
        </rPh>
        <rPh sb="20" eb="25">
          <t>ダイヒョウトリシマリヤク</t>
        </rPh>
        <rPh sb="26" eb="28">
          <t>アダチ</t>
        </rPh>
        <phoneticPr fontId="0"/>
      </is>
    </nc>
  </rcc>
  <rcc rId="6573" sId="2">
    <nc r="D44" t="inlineStr">
      <is>
        <t xml:space="preserve">大分市大字羽田１０６０番地の４
三藤商事株式会社
代表取締役　佐藤　正己
</t>
        <phoneticPr fontId="0"/>
      </is>
    </nc>
  </rcc>
  <rfmt sheetId="2" sqref="D44">
    <dxf>
      <alignment horizontal="center" readingOrder="0"/>
    </dxf>
  </rfmt>
  <rfmt sheetId="2" sqref="D44">
    <dxf>
      <alignment horizontal="left" readingOrder="0"/>
    </dxf>
  </rfmt>
  <rfmt sheetId="2" sqref="D44">
    <dxf>
      <alignment vertical="top" readingOrder="0"/>
    </dxf>
  </rfmt>
  <rfmt sheetId="2" sqref="D44">
    <dxf>
      <alignment vertical="center" readingOrder="0"/>
    </dxf>
  </rfmt>
  <rcc rId="6574" sId="2">
    <oc r="D40" t="inlineStr">
      <is>
        <t>株式会社大給
株式会社栗本五十市商店</t>
        <rPh sb="0" eb="4">
          <t>カブシキガイシャ</t>
        </rPh>
        <rPh sb="4" eb="6">
          <t>ダイキュウ</t>
        </rPh>
        <rPh sb="7" eb="11">
          <t>カブシキガイシャ</t>
        </rPh>
        <rPh sb="11" eb="18">
          <t>クリモトイソイチショウテン</t>
        </rPh>
        <phoneticPr fontId="0"/>
      </is>
    </oc>
    <nc r="D40" t="inlineStr">
      <is>
        <t>大分県大分市流通業務団地１丁目１番２
株式会社大給
代表取締役社長　糸永　範夫</t>
        <rPh sb="19" eb="23">
          <t>カブシキガイシャ</t>
        </rPh>
        <rPh sb="23" eb="25">
          <t>ダイキュウ</t>
        </rPh>
        <phoneticPr fontId="0"/>
      </is>
    </nc>
  </rcc>
  <rcc rId="6575" sId="2">
    <nc r="D41" t="inlineStr">
      <is>
        <t xml:space="preserve">
広島県大竹市晴海２－１０－４５
株式会社栗本五十市商店
代表取締役　　栗本　保男</t>
        <rPh sb="17" eb="21">
          <t>カブシキガイシャ</t>
        </rPh>
        <rPh sb="21" eb="28">
          <t>クリモトイソイチショウテン</t>
        </rPh>
        <phoneticPr fontId="0"/>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576" sId="2" eol="1" ref="A46:XFD46" action="insertRow"/>
  <rcc rId="6577" sId="2" numFmtId="4">
    <nc r="G46">
      <v>3866500</v>
    </nc>
  </rcc>
  <rfmt sheetId="2" sqref="H46" start="0" length="0">
    <dxf>
      <border outline="0">
        <left style="hair">
          <color indexed="64"/>
        </left>
        <right style="hair">
          <color indexed="64"/>
        </right>
        <top style="hair">
          <color indexed="64"/>
        </top>
        <bottom style="hair">
          <color indexed="64"/>
        </bottom>
      </border>
    </dxf>
  </rfmt>
  <rfmt sheetId="2" sqref="I46" start="0" length="0">
    <dxf>
      <border outline="0">
        <left style="hair">
          <color indexed="64"/>
        </left>
        <right style="hair">
          <color indexed="64"/>
        </right>
        <top style="hair">
          <color indexed="64"/>
        </top>
        <bottom style="hair">
          <color indexed="64"/>
        </bottom>
      </border>
    </dxf>
  </rfmt>
  <rfmt sheetId="2" sqref="J46" start="0" length="0">
    <dxf>
      <border outline="0">
        <left style="hair">
          <color indexed="64"/>
        </left>
        <right style="hair">
          <color indexed="64"/>
        </right>
        <top style="hair">
          <color indexed="64"/>
        </top>
        <bottom style="hair">
          <color indexed="64"/>
        </bottom>
      </border>
    </dxf>
  </rfmt>
  <rfmt sheetId="2" sqref="K46" start="0" length="0">
    <dxf>
      <border outline="0">
        <left style="hair">
          <color indexed="64"/>
        </left>
        <right style="hair">
          <color indexed="64"/>
        </right>
        <top style="hair">
          <color indexed="64"/>
        </top>
        <bottom style="hair">
          <color indexed="64"/>
        </bottom>
      </border>
    </dxf>
  </rfmt>
  <rfmt sheetId="2" sqref="L46" start="0" length="0">
    <dxf>
      <border outline="0">
        <left style="hair">
          <color indexed="64"/>
        </left>
        <right style="hair">
          <color indexed="64"/>
        </right>
        <top style="hair">
          <color indexed="64"/>
        </top>
        <bottom style="hair">
          <color indexed="64"/>
        </bottom>
      </border>
    </dxf>
  </rfmt>
  <rcc rId="6578" sId="2" odxf="1" dxf="1">
    <nc r="M46">
      <f>DATEDIF(C46,$M$1,"D")+1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fmt sheetId="2" sqref="H47" start="0" length="0">
    <dxf>
      <border outline="0">
        <left style="hair">
          <color indexed="64"/>
        </left>
        <right style="hair">
          <color indexed="64"/>
        </right>
        <top style="hair">
          <color indexed="64"/>
        </top>
        <bottom style="hair">
          <color indexed="64"/>
        </bottom>
      </border>
    </dxf>
  </rfmt>
  <rfmt sheetId="2" sqref="I47" start="0" length="0">
    <dxf>
      <border outline="0">
        <left style="hair">
          <color indexed="64"/>
        </left>
        <right style="hair">
          <color indexed="64"/>
        </right>
        <top style="hair">
          <color indexed="64"/>
        </top>
        <bottom style="hair">
          <color indexed="64"/>
        </bottom>
      </border>
    </dxf>
  </rfmt>
  <rfmt sheetId="2" sqref="J47" start="0" length="0">
    <dxf>
      <border outline="0">
        <left style="hair">
          <color indexed="64"/>
        </left>
        <right style="hair">
          <color indexed="64"/>
        </right>
        <top style="hair">
          <color indexed="64"/>
        </top>
        <bottom style="hair">
          <color indexed="64"/>
        </bottom>
      </border>
    </dxf>
  </rfmt>
  <rfmt sheetId="2" sqref="K47" start="0" length="0">
    <dxf>
      <border outline="0">
        <left style="hair">
          <color indexed="64"/>
        </left>
        <right style="hair">
          <color indexed="64"/>
        </right>
        <top style="hair">
          <color indexed="64"/>
        </top>
        <bottom style="hair">
          <color indexed="64"/>
        </bottom>
      </border>
    </dxf>
  </rfmt>
  <rfmt sheetId="2" sqref="L47" start="0" length="0">
    <dxf>
      <border outline="0">
        <left style="hair">
          <color indexed="64"/>
        </left>
        <right style="hair">
          <color indexed="64"/>
        </right>
        <top style="hair">
          <color indexed="64"/>
        </top>
        <bottom style="hair">
          <color indexed="64"/>
        </bottom>
      </border>
    </dxf>
  </rfmt>
  <rcc rId="6579" sId="2" odxf="1" dxf="1">
    <nc r="M47">
      <f>DATEDIF(C47,$M$1,"D")+1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580" sId="2">
    <nc r="A46" t="inlineStr">
      <is>
        <t>Eラーニング機能導入及び7年間保守業務委託契約</t>
        <phoneticPr fontId="0"/>
      </is>
    </nc>
  </rcc>
  <rcc rId="6581" sId="2" xfDxf="1" dxf="1">
    <nc r="A47" t="inlineStr">
      <is>
        <t>A4ノート型パソコン109台単価契約</t>
      </is>
    </nc>
    <ndxf>
      <font>
        <sz val="8"/>
        <name val="Meiryo UI"/>
        <scheme val="none"/>
      </font>
    </ndxf>
  </rcc>
  <rcc rId="6582" sId="2" odxf="1" dxf="1">
    <nc r="B46"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583" sId="2" odxf="1" dxf="1">
    <nc r="B47"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46" start="0" length="0">
    <dxf>
      <numFmt numFmtId="19" formatCode="yyyy/m/d"/>
      <border outline="0">
        <left style="hair">
          <color indexed="64"/>
        </left>
        <right style="hair">
          <color indexed="64"/>
        </right>
        <top style="hair">
          <color indexed="64"/>
        </top>
        <bottom style="hair">
          <color indexed="64"/>
        </bottom>
      </border>
    </dxf>
  </rfmt>
  <rcc rId="6584" sId="2" numFmtId="19">
    <nc r="C46">
      <v>45750</v>
    </nc>
  </rcc>
  <rcc rId="6585" sId="2" odxf="1" dxf="1" numFmtId="19">
    <nc r="C47">
      <v>45750</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586" sId="2" odxf="1" dxf="1">
    <nc r="D47" t="inlineStr">
      <is>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0"/>
      </is>
    </nc>
    <odxf>
      <border outline="0">
        <left/>
        <right/>
        <top/>
        <bottom/>
      </border>
    </odxf>
    <ndxf>
      <border outline="0">
        <left style="hair">
          <color indexed="64"/>
        </left>
        <right style="hair">
          <color indexed="64"/>
        </right>
        <top style="hair">
          <color indexed="64"/>
        </top>
        <bottom style="hair">
          <color indexed="64"/>
        </bottom>
      </border>
    </ndxf>
  </rcc>
  <rcc rId="6587" sId="2">
    <nc r="D46" t="inlineStr">
      <is>
        <t xml:space="preserve">京都市南区西九条東御幸田町２５番２
ワールドビジネスセンター株式会社
代表取締役　萩　原　秀　樹
</t>
        <phoneticPr fontId="0"/>
      </is>
    </nc>
  </rcc>
  <rcc rId="6588" sId="2" odxf="1" dxf="1">
    <nc r="E46"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6" start="0" length="0">
    <dxf>
      <border outline="0">
        <left style="hair">
          <color indexed="64"/>
        </left>
        <right style="hair">
          <color indexed="64"/>
        </right>
        <top style="hair">
          <color indexed="64"/>
        </top>
        <bottom style="hair">
          <color indexed="64"/>
        </bottom>
      </border>
    </dxf>
  </rfmt>
  <rcc rId="6589" sId="2" odxf="1" dxf="1">
    <nc r="E47"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47" start="0" length="0">
    <dxf>
      <border outline="0">
        <left style="hair">
          <color indexed="64"/>
        </left>
        <right style="hair">
          <color indexed="64"/>
        </right>
        <top style="hair">
          <color indexed="64"/>
        </top>
        <bottom style="hair">
          <color indexed="64"/>
        </bottom>
      </border>
    </dxf>
  </rfmt>
  <rcc rId="6590" sId="2" numFmtId="4">
    <nc r="G47">
      <v>14388000</v>
    </nc>
  </rcc>
  <rcc rId="6591" sId="1" numFmtId="19">
    <oc r="M1">
      <v>45747</v>
    </oc>
    <nc r="M1">
      <v>45750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'競争入札（物品役務等）'!$A$1:$M$48</formula>
    <oldFormula>'競争入札（物品役務等）'!$A$1:$M$45</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5"/>
  <sheetViews>
    <sheetView tabSelected="1" zoomScaleNormal="100" zoomScaleSheetLayoutView="100" workbookViewId="0">
      <pane xSplit="3" ySplit="3" topLeftCell="D4" activePane="bottomRight" state="frozen"/>
      <selection pane="topRight" activeCell="D1" sqref="D1"/>
      <selection pane="bottomLeft" activeCell="A4" sqref="A4"/>
      <selection pane="bottomRight" activeCell="M2" sqref="M2:M3"/>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85" t="s">
        <v>10</v>
      </c>
      <c r="F1" s="85"/>
      <c r="G1" s="85"/>
      <c r="H1" s="85"/>
      <c r="I1" s="85"/>
      <c r="J1" s="85"/>
      <c r="K1" s="85"/>
      <c r="L1" s="15" t="s">
        <v>11</v>
      </c>
      <c r="M1" s="14">
        <v>45765</v>
      </c>
      <c r="N1" s="20"/>
      <c r="O1" s="20"/>
    </row>
    <row r="2" spans="1:15" s="2" customFormat="1" ht="24.95" customHeight="1">
      <c r="A2" s="81" t="s">
        <v>3</v>
      </c>
      <c r="B2" s="79" t="s">
        <v>9</v>
      </c>
      <c r="C2" s="81" t="s">
        <v>0</v>
      </c>
      <c r="D2" s="83" t="s">
        <v>2</v>
      </c>
      <c r="E2" s="89" t="s">
        <v>1</v>
      </c>
      <c r="F2" s="83" t="s">
        <v>19</v>
      </c>
      <c r="G2" s="86" t="s">
        <v>18</v>
      </c>
      <c r="H2" s="77" t="s">
        <v>20</v>
      </c>
      <c r="I2" s="74" t="s">
        <v>16</v>
      </c>
      <c r="J2" s="75"/>
      <c r="K2" s="76"/>
      <c r="L2" s="72" t="s">
        <v>17</v>
      </c>
      <c r="M2" s="77" t="s">
        <v>12</v>
      </c>
      <c r="N2" s="10"/>
      <c r="O2" s="10"/>
    </row>
    <row r="3" spans="1:15" s="2" customFormat="1" ht="39.950000000000003" customHeight="1">
      <c r="A3" s="82"/>
      <c r="B3" s="80"/>
      <c r="C3" s="82"/>
      <c r="D3" s="84"/>
      <c r="E3" s="88"/>
      <c r="F3" s="88"/>
      <c r="G3" s="87"/>
      <c r="H3" s="73"/>
      <c r="I3" s="25" t="s">
        <v>13</v>
      </c>
      <c r="J3" s="25" t="s">
        <v>14</v>
      </c>
      <c r="K3" s="25" t="s">
        <v>15</v>
      </c>
      <c r="L3" s="73"/>
      <c r="M3" s="78"/>
      <c r="N3" s="10"/>
      <c r="O3" s="10"/>
    </row>
    <row r="4" spans="1:15" s="2" customFormat="1" ht="60" customHeight="1">
      <c r="A4" s="47" t="s">
        <v>79</v>
      </c>
      <c r="B4" s="47" t="s">
        <v>80</v>
      </c>
      <c r="C4" s="48">
        <v>45590</v>
      </c>
      <c r="D4" s="47" t="s">
        <v>81</v>
      </c>
      <c r="E4" s="49" t="s">
        <v>25</v>
      </c>
      <c r="F4" s="50" t="s">
        <v>21</v>
      </c>
      <c r="G4" s="51">
        <v>11550000</v>
      </c>
      <c r="H4" s="52" t="s">
        <v>21</v>
      </c>
      <c r="I4" s="53"/>
      <c r="J4" s="53"/>
      <c r="K4" s="53"/>
      <c r="L4" s="54"/>
      <c r="M4" s="55">
        <f t="shared" ref="M4" si="0">DATEDIF(C4,$M$1,"D")+1</f>
        <v>176</v>
      </c>
    </row>
    <row r="5" spans="1:15" s="2" customFormat="1" ht="60" customHeight="1">
      <c r="A5" s="47" t="s">
        <v>121</v>
      </c>
      <c r="B5" s="47" t="s">
        <v>71</v>
      </c>
      <c r="C5" s="48">
        <v>45709</v>
      </c>
      <c r="D5" s="47" t="s">
        <v>81</v>
      </c>
      <c r="E5" s="49" t="s">
        <v>25</v>
      </c>
      <c r="F5" s="50" t="s">
        <v>21</v>
      </c>
      <c r="G5" s="51">
        <v>2860000</v>
      </c>
      <c r="H5" s="52" t="s">
        <v>21</v>
      </c>
      <c r="I5" s="53"/>
      <c r="J5" s="53"/>
      <c r="K5" s="53"/>
      <c r="L5" s="54"/>
      <c r="M5" s="55">
        <f t="shared" ref="M5" si="1">DATEDIF(C5,$M$1,"D")+1</f>
        <v>57</v>
      </c>
    </row>
  </sheetData>
  <customSheetViews>
    <customSheetView guid="{0F535B21-7B33-4D48-AA14-EBF1308D24FD}" showPageBreaks="1" fitToPage="1" printArea="1">
      <pane xSplit="3" ySplit="3" topLeftCell="D4" activePane="bottomRight" state="frozen"/>
      <selection pane="bottomRight" activeCell="M2" sqref="M2:M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49"/>
  <sheetViews>
    <sheetView view="pageBreakPreview" zoomScaleNormal="100" zoomScaleSheetLayoutView="100" workbookViewId="0">
      <pane xSplit="3" ySplit="3" topLeftCell="D43" activePane="bottomRight" state="frozen"/>
      <selection pane="topRight" activeCell="D1" sqref="D1"/>
      <selection pane="bottomLeft" activeCell="A4" sqref="A4"/>
      <selection pane="bottomRight" activeCell="G50" sqref="G50"/>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85" t="s">
        <v>10</v>
      </c>
      <c r="F1" s="85"/>
      <c r="G1" s="85"/>
      <c r="H1" s="85"/>
      <c r="I1" s="85"/>
      <c r="J1" s="85"/>
      <c r="K1" s="85"/>
      <c r="L1" s="15" t="s">
        <v>11</v>
      </c>
      <c r="M1" s="34">
        <f>'競争入札（工事）'!M1</f>
        <v>45765</v>
      </c>
      <c r="N1" s="20"/>
      <c r="O1" s="20"/>
    </row>
    <row r="2" spans="1:15" s="2" customFormat="1" ht="24.95" customHeight="1">
      <c r="A2" s="81" t="s">
        <v>3</v>
      </c>
      <c r="B2" s="79" t="s">
        <v>9</v>
      </c>
      <c r="C2" s="81" t="s">
        <v>0</v>
      </c>
      <c r="D2" s="83" t="s">
        <v>2</v>
      </c>
      <c r="E2" s="89" t="s">
        <v>1</v>
      </c>
      <c r="F2" s="83" t="s">
        <v>19</v>
      </c>
      <c r="G2" s="77" t="s">
        <v>18</v>
      </c>
      <c r="H2" s="77" t="s">
        <v>20</v>
      </c>
      <c r="I2" s="74" t="s">
        <v>16</v>
      </c>
      <c r="J2" s="75"/>
      <c r="K2" s="76"/>
      <c r="L2" s="72" t="s">
        <v>17</v>
      </c>
      <c r="M2" s="77" t="s">
        <v>12</v>
      </c>
      <c r="N2" s="10"/>
      <c r="O2" s="10"/>
    </row>
    <row r="3" spans="1:15" s="2" customFormat="1" ht="39.950000000000003" customHeight="1">
      <c r="A3" s="82"/>
      <c r="B3" s="80"/>
      <c r="C3" s="82"/>
      <c r="D3" s="84"/>
      <c r="E3" s="88"/>
      <c r="F3" s="88"/>
      <c r="G3" s="90"/>
      <c r="H3" s="90"/>
      <c r="I3" s="23" t="s">
        <v>13</v>
      </c>
      <c r="J3" s="23" t="s">
        <v>14</v>
      </c>
      <c r="K3" s="23" t="s">
        <v>15</v>
      </c>
      <c r="L3" s="90"/>
      <c r="M3" s="78"/>
      <c r="N3" s="10"/>
      <c r="O3" s="10"/>
    </row>
    <row r="4" spans="1:15" s="27" customFormat="1" ht="60">
      <c r="A4" s="31" t="s">
        <v>44</v>
      </c>
      <c r="B4" s="57" t="s">
        <v>22</v>
      </c>
      <c r="C4" s="61">
        <v>45439</v>
      </c>
      <c r="D4" s="8" t="s">
        <v>45</v>
      </c>
      <c r="E4" s="11" t="s">
        <v>4</v>
      </c>
      <c r="F4" s="36" t="s">
        <v>21</v>
      </c>
      <c r="G4" s="32">
        <v>3230506</v>
      </c>
      <c r="H4" s="32"/>
      <c r="I4" s="33"/>
      <c r="J4" s="33"/>
      <c r="K4" s="33"/>
      <c r="L4" s="32"/>
      <c r="M4" s="58">
        <f t="shared" ref="M4" si="0">DATEDIF(C4,$M$1,"D")+1</f>
        <v>327</v>
      </c>
    </row>
    <row r="5" spans="1:15" s="27" customFormat="1" ht="60">
      <c r="A5" s="31" t="s">
        <v>37</v>
      </c>
      <c r="B5" s="7" t="s">
        <v>22</v>
      </c>
      <c r="C5" s="45">
        <v>45443</v>
      </c>
      <c r="D5" s="7" t="s">
        <v>26</v>
      </c>
      <c r="E5" s="11" t="s">
        <v>4</v>
      </c>
      <c r="F5" s="36" t="s">
        <v>21</v>
      </c>
      <c r="G5" s="32">
        <v>12210000</v>
      </c>
      <c r="H5" s="32"/>
      <c r="I5" s="33"/>
      <c r="J5" s="33"/>
      <c r="K5" s="33"/>
      <c r="L5" s="32"/>
      <c r="M5" s="39">
        <f>DATEDIF(C5,$M$1,"D")+1</f>
        <v>323</v>
      </c>
    </row>
    <row r="6" spans="1:15" s="27" customFormat="1" ht="60">
      <c r="A6" s="31" t="s">
        <v>38</v>
      </c>
      <c r="B6" s="7" t="s">
        <v>22</v>
      </c>
      <c r="C6" s="45">
        <v>45443</v>
      </c>
      <c r="D6" s="7" t="s">
        <v>26</v>
      </c>
      <c r="E6" s="11" t="s">
        <v>4</v>
      </c>
      <c r="F6" s="36" t="s">
        <v>21</v>
      </c>
      <c r="G6" s="32">
        <v>2255000</v>
      </c>
      <c r="H6" s="32"/>
      <c r="I6" s="33"/>
      <c r="J6" s="33"/>
      <c r="K6" s="33"/>
      <c r="L6" s="32"/>
      <c r="M6" s="39">
        <f t="shared" ref="M6:M17" si="1">DATEDIF(C6,$M$1,"D")+1</f>
        <v>323</v>
      </c>
    </row>
    <row r="7" spans="1:15" s="27" customFormat="1" ht="60">
      <c r="A7" s="31" t="s">
        <v>39</v>
      </c>
      <c r="B7" s="7" t="s">
        <v>22</v>
      </c>
      <c r="C7" s="45">
        <v>45443</v>
      </c>
      <c r="D7" s="7" t="s">
        <v>26</v>
      </c>
      <c r="E7" s="11" t="s">
        <v>4</v>
      </c>
      <c r="F7" s="36" t="s">
        <v>21</v>
      </c>
      <c r="G7" s="32">
        <v>4730000</v>
      </c>
      <c r="H7" s="32"/>
      <c r="I7" s="33"/>
      <c r="J7" s="33"/>
      <c r="K7" s="33"/>
      <c r="L7" s="32"/>
      <c r="M7" s="39">
        <f t="shared" si="1"/>
        <v>323</v>
      </c>
    </row>
    <row r="8" spans="1:15" s="27" customFormat="1" ht="60">
      <c r="A8" s="31" t="s">
        <v>40</v>
      </c>
      <c r="B8" s="7" t="s">
        <v>22</v>
      </c>
      <c r="C8" s="45">
        <v>45443</v>
      </c>
      <c r="D8" s="8" t="s">
        <v>41</v>
      </c>
      <c r="E8" s="11" t="s">
        <v>4</v>
      </c>
      <c r="F8" s="36" t="s">
        <v>21</v>
      </c>
      <c r="G8" s="32">
        <v>9845000</v>
      </c>
      <c r="H8" s="32"/>
      <c r="I8" s="33"/>
      <c r="J8" s="33"/>
      <c r="K8" s="33"/>
      <c r="L8" s="32"/>
      <c r="M8" s="39">
        <f t="shared" si="1"/>
        <v>323</v>
      </c>
    </row>
    <row r="9" spans="1:15" s="44" customFormat="1" ht="60">
      <c r="A9" s="57" t="s">
        <v>50</v>
      </c>
      <c r="B9" s="57" t="s">
        <v>22</v>
      </c>
      <c r="C9" s="61">
        <v>45464</v>
      </c>
      <c r="D9" s="57" t="s">
        <v>24</v>
      </c>
      <c r="E9" s="35" t="s">
        <v>4</v>
      </c>
      <c r="F9" s="36" t="s">
        <v>21</v>
      </c>
      <c r="G9" s="37">
        <v>42738666</v>
      </c>
      <c r="H9" s="37"/>
      <c r="I9" s="38"/>
      <c r="J9" s="38"/>
      <c r="K9" s="38"/>
      <c r="L9" s="37"/>
      <c r="M9" s="58">
        <f t="shared" ref="M9" si="2">DATEDIF(C9,$M$1,"D")+1</f>
        <v>302</v>
      </c>
    </row>
    <row r="10" spans="1:15" s="44" customFormat="1" ht="60">
      <c r="A10" s="57" t="s">
        <v>50</v>
      </c>
      <c r="B10" s="57" t="s">
        <v>22</v>
      </c>
      <c r="C10" s="61">
        <v>45464</v>
      </c>
      <c r="D10" s="8" t="s">
        <v>51</v>
      </c>
      <c r="E10" s="35" t="s">
        <v>4</v>
      </c>
      <c r="F10" s="36" t="s">
        <v>21</v>
      </c>
      <c r="G10" s="37">
        <v>3746307</v>
      </c>
      <c r="H10" s="37"/>
      <c r="I10" s="38"/>
      <c r="J10" s="38"/>
      <c r="K10" s="38"/>
      <c r="L10" s="37"/>
      <c r="M10" s="58">
        <f t="shared" ref="M10" si="3">DATEDIF(C10,$M$1,"D")+1</f>
        <v>302</v>
      </c>
    </row>
    <row r="11" spans="1:15" s="27" customFormat="1" ht="60">
      <c r="A11" s="31" t="s">
        <v>46</v>
      </c>
      <c r="B11" s="57" t="s">
        <v>22</v>
      </c>
      <c r="C11" s="61">
        <v>45475</v>
      </c>
      <c r="D11" s="8" t="s">
        <v>41</v>
      </c>
      <c r="E11" s="11" t="s">
        <v>4</v>
      </c>
      <c r="F11" s="36" t="s">
        <v>21</v>
      </c>
      <c r="G11" s="32">
        <v>3079120</v>
      </c>
      <c r="H11" s="32"/>
      <c r="I11" s="33"/>
      <c r="J11" s="33"/>
      <c r="K11" s="33"/>
      <c r="L11" s="32"/>
      <c r="M11" s="58">
        <f t="shared" si="1"/>
        <v>291</v>
      </c>
    </row>
    <row r="12" spans="1:15" s="27" customFormat="1" ht="60">
      <c r="A12" s="31" t="s">
        <v>47</v>
      </c>
      <c r="B12" s="57" t="s">
        <v>22</v>
      </c>
      <c r="C12" s="61">
        <v>45481</v>
      </c>
      <c r="D12" s="8" t="s">
        <v>34</v>
      </c>
      <c r="E12" s="11" t="s">
        <v>4</v>
      </c>
      <c r="F12" s="36" t="s">
        <v>21</v>
      </c>
      <c r="G12" s="32">
        <v>7761050</v>
      </c>
      <c r="H12" s="32"/>
      <c r="I12" s="33"/>
      <c r="J12" s="33"/>
      <c r="K12" s="33"/>
      <c r="L12" s="32"/>
      <c r="M12" s="58">
        <f t="shared" si="1"/>
        <v>285</v>
      </c>
    </row>
    <row r="13" spans="1:15" s="27" customFormat="1" ht="60">
      <c r="A13" s="31" t="s">
        <v>68</v>
      </c>
      <c r="B13" s="57" t="s">
        <v>32</v>
      </c>
      <c r="C13" s="61">
        <v>45498</v>
      </c>
      <c r="D13" s="8" t="s">
        <v>69</v>
      </c>
      <c r="E13" s="11" t="s">
        <v>4</v>
      </c>
      <c r="F13" s="36" t="s">
        <v>21</v>
      </c>
      <c r="G13" s="32">
        <v>10599270</v>
      </c>
      <c r="H13" s="32"/>
      <c r="I13" s="33"/>
      <c r="J13" s="33"/>
      <c r="K13" s="33"/>
      <c r="L13" s="32"/>
      <c r="M13" s="58">
        <f t="shared" ref="M13" si="4">DATEDIF(C13,$M$1,"D")+1</f>
        <v>268</v>
      </c>
    </row>
    <row r="14" spans="1:15" s="27" customFormat="1" ht="60">
      <c r="A14" s="31" t="s">
        <v>48</v>
      </c>
      <c r="B14" s="57" t="s">
        <v>22</v>
      </c>
      <c r="C14" s="61">
        <v>45499</v>
      </c>
      <c r="D14" s="8" t="s">
        <v>34</v>
      </c>
      <c r="E14" s="11" t="s">
        <v>4</v>
      </c>
      <c r="F14" s="36" t="s">
        <v>21</v>
      </c>
      <c r="G14" s="32">
        <v>4444000</v>
      </c>
      <c r="H14" s="32"/>
      <c r="I14" s="33"/>
      <c r="J14" s="33"/>
      <c r="K14" s="33"/>
      <c r="L14" s="32"/>
      <c r="M14" s="58">
        <f>DATEDIF(C14,$M$1,"D")+1</f>
        <v>267</v>
      </c>
    </row>
    <row r="15" spans="1:15" s="27" customFormat="1" ht="60">
      <c r="A15" s="31" t="s">
        <v>49</v>
      </c>
      <c r="B15" s="57" t="s">
        <v>22</v>
      </c>
      <c r="C15" s="61">
        <v>45499</v>
      </c>
      <c r="D15" s="8" t="s">
        <v>34</v>
      </c>
      <c r="E15" s="11" t="s">
        <v>4</v>
      </c>
      <c r="F15" s="36" t="s">
        <v>21</v>
      </c>
      <c r="G15" s="32">
        <v>4565000</v>
      </c>
      <c r="H15" s="32"/>
      <c r="I15" s="33"/>
      <c r="J15" s="33"/>
      <c r="K15" s="33"/>
      <c r="L15" s="32"/>
      <c r="M15" s="58">
        <f t="shared" si="1"/>
        <v>267</v>
      </c>
    </row>
    <row r="16" spans="1:15" s="27" customFormat="1" ht="60">
      <c r="A16" s="31" t="s">
        <v>114</v>
      </c>
      <c r="B16" s="57" t="s">
        <v>32</v>
      </c>
      <c r="C16" s="61">
        <v>45504</v>
      </c>
      <c r="D16" s="8" t="s">
        <v>113</v>
      </c>
      <c r="E16" s="11" t="s">
        <v>4</v>
      </c>
      <c r="F16" s="36" t="s">
        <v>21</v>
      </c>
      <c r="G16" s="32">
        <v>1677567.8</v>
      </c>
      <c r="H16" s="32"/>
      <c r="I16" s="33"/>
      <c r="J16" s="33"/>
      <c r="K16" s="33"/>
      <c r="L16" s="32"/>
      <c r="M16" s="58">
        <f>DATEDIF(C16,'[1]競争入札（物品役務等）'!$M$1,"D")+1</f>
        <v>218</v>
      </c>
    </row>
    <row r="17" spans="1:13" s="27" customFormat="1" ht="60">
      <c r="A17" s="31" t="s">
        <v>54</v>
      </c>
      <c r="B17" s="57" t="s">
        <v>22</v>
      </c>
      <c r="C17" s="61">
        <v>45511</v>
      </c>
      <c r="D17" s="8" t="s">
        <v>55</v>
      </c>
      <c r="E17" s="11" t="s">
        <v>56</v>
      </c>
      <c r="F17" s="36" t="s">
        <v>21</v>
      </c>
      <c r="G17" s="32">
        <v>166320000</v>
      </c>
      <c r="H17" s="32"/>
      <c r="I17" s="33"/>
      <c r="J17" s="33"/>
      <c r="K17" s="33"/>
      <c r="L17" s="32"/>
      <c r="M17" s="58">
        <f t="shared" si="1"/>
        <v>255</v>
      </c>
    </row>
    <row r="18" spans="1:13" s="27" customFormat="1" ht="60">
      <c r="A18" s="31" t="s">
        <v>60</v>
      </c>
      <c r="B18" s="57" t="s">
        <v>32</v>
      </c>
      <c r="C18" s="61">
        <v>45527</v>
      </c>
      <c r="D18" s="8" t="s">
        <v>61</v>
      </c>
      <c r="E18" s="11" t="s">
        <v>4</v>
      </c>
      <c r="F18" s="36" t="s">
        <v>21</v>
      </c>
      <c r="G18" s="32">
        <f>8079570*1.1</f>
        <v>8887527</v>
      </c>
      <c r="H18" s="32"/>
      <c r="I18" s="33"/>
      <c r="J18" s="33"/>
      <c r="K18" s="33"/>
      <c r="L18" s="32"/>
      <c r="M18" s="58">
        <f t="shared" ref="M18:M21" si="5">DATEDIF(C18,$M$1,"D")+1</f>
        <v>239</v>
      </c>
    </row>
    <row r="19" spans="1:13" s="27" customFormat="1" ht="60">
      <c r="A19" s="31" t="s">
        <v>60</v>
      </c>
      <c r="B19" s="57" t="s">
        <v>32</v>
      </c>
      <c r="C19" s="61">
        <v>45527</v>
      </c>
      <c r="D19" s="8" t="s">
        <v>62</v>
      </c>
      <c r="E19" s="11" t="s">
        <v>4</v>
      </c>
      <c r="F19" s="36" t="s">
        <v>21</v>
      </c>
      <c r="G19" s="32">
        <f>3399070*1.1</f>
        <v>3738977.0000000005</v>
      </c>
      <c r="H19" s="32"/>
      <c r="I19" s="33"/>
      <c r="J19" s="33"/>
      <c r="K19" s="33"/>
      <c r="L19" s="32"/>
      <c r="M19" s="58">
        <f t="shared" si="5"/>
        <v>239</v>
      </c>
    </row>
    <row r="20" spans="1:13" s="27" customFormat="1" ht="60">
      <c r="A20" s="31" t="s">
        <v>44</v>
      </c>
      <c r="B20" s="57" t="s">
        <v>32</v>
      </c>
      <c r="C20" s="61">
        <v>45560</v>
      </c>
      <c r="D20" s="8" t="s">
        <v>45</v>
      </c>
      <c r="E20" s="11" t="s">
        <v>4</v>
      </c>
      <c r="F20" s="36" t="s">
        <v>21</v>
      </c>
      <c r="G20" s="32">
        <v>6214530</v>
      </c>
      <c r="H20" s="32"/>
      <c r="I20" s="33"/>
      <c r="J20" s="33"/>
      <c r="K20" s="33"/>
      <c r="L20" s="32"/>
      <c r="M20" s="58">
        <f t="shared" si="5"/>
        <v>206</v>
      </c>
    </row>
    <row r="21" spans="1:13" s="27" customFormat="1" ht="60">
      <c r="A21" s="31" t="s">
        <v>44</v>
      </c>
      <c r="B21" s="57" t="s">
        <v>32</v>
      </c>
      <c r="C21" s="61">
        <v>45560</v>
      </c>
      <c r="D21" s="8" t="s">
        <v>63</v>
      </c>
      <c r="E21" s="11" t="s">
        <v>4</v>
      </c>
      <c r="F21" s="36" t="s">
        <v>21</v>
      </c>
      <c r="G21" s="32">
        <v>1404365</v>
      </c>
      <c r="H21" s="32"/>
      <c r="I21" s="33"/>
      <c r="J21" s="33"/>
      <c r="K21" s="33"/>
      <c r="L21" s="32"/>
      <c r="M21" s="58">
        <f t="shared" si="5"/>
        <v>206</v>
      </c>
    </row>
    <row r="22" spans="1:13" s="27" customFormat="1" ht="60">
      <c r="A22" s="31" t="s">
        <v>58</v>
      </c>
      <c r="B22" s="57" t="s">
        <v>32</v>
      </c>
      <c r="C22" s="61">
        <v>45565</v>
      </c>
      <c r="D22" s="8" t="s">
        <v>59</v>
      </c>
      <c r="E22" s="11" t="s">
        <v>4</v>
      </c>
      <c r="F22" s="36" t="s">
        <v>21</v>
      </c>
      <c r="G22" s="32">
        <v>9328000</v>
      </c>
      <c r="H22" s="32"/>
      <c r="I22" s="33"/>
      <c r="J22" s="33"/>
      <c r="K22" s="33"/>
      <c r="L22" s="32"/>
      <c r="M22" s="58">
        <f t="shared" ref="M22" si="6">DATEDIF(C22,$M$1,"D")+1</f>
        <v>201</v>
      </c>
    </row>
    <row r="23" spans="1:13" s="27" customFormat="1" ht="60">
      <c r="A23" s="31" t="s">
        <v>84</v>
      </c>
      <c r="B23" s="57" t="s">
        <v>87</v>
      </c>
      <c r="C23" s="61">
        <v>45602</v>
      </c>
      <c r="D23" s="8" t="s">
        <v>34</v>
      </c>
      <c r="E23" s="11" t="s">
        <v>4</v>
      </c>
      <c r="F23" s="36" t="s">
        <v>21</v>
      </c>
      <c r="G23" s="32">
        <v>2288000</v>
      </c>
      <c r="H23" s="32"/>
      <c r="I23" s="33"/>
      <c r="J23" s="33"/>
      <c r="K23" s="33"/>
      <c r="L23" s="32"/>
      <c r="M23" s="58">
        <f t="shared" ref="M23:M43" si="7">DATEDIF(C23,$M$1,"D")+1</f>
        <v>164</v>
      </c>
    </row>
    <row r="24" spans="1:13" s="27" customFormat="1" ht="60">
      <c r="A24" s="31" t="s">
        <v>86</v>
      </c>
      <c r="B24" s="57" t="s">
        <v>87</v>
      </c>
      <c r="C24" s="61">
        <v>45624</v>
      </c>
      <c r="D24" s="8" t="s">
        <v>89</v>
      </c>
      <c r="E24" s="11" t="s">
        <v>4</v>
      </c>
      <c r="F24" s="36" t="s">
        <v>21</v>
      </c>
      <c r="G24" s="32">
        <v>78540000</v>
      </c>
      <c r="H24" s="32"/>
      <c r="I24" s="33"/>
      <c r="J24" s="33"/>
      <c r="K24" s="33"/>
      <c r="L24" s="32"/>
      <c r="M24" s="58">
        <f t="shared" si="7"/>
        <v>142</v>
      </c>
    </row>
    <row r="25" spans="1:13" s="27" customFormat="1" ht="60">
      <c r="A25" s="31" t="s">
        <v>88</v>
      </c>
      <c r="B25" s="57" t="s">
        <v>87</v>
      </c>
      <c r="C25" s="61">
        <v>45624</v>
      </c>
      <c r="D25" s="8" t="s">
        <v>34</v>
      </c>
      <c r="E25" s="11" t="s">
        <v>4</v>
      </c>
      <c r="F25" s="36" t="s">
        <v>21</v>
      </c>
      <c r="G25" s="32">
        <v>19008000</v>
      </c>
      <c r="H25" s="32"/>
      <c r="I25" s="33"/>
      <c r="J25" s="33"/>
      <c r="K25" s="33"/>
      <c r="L25" s="32"/>
      <c r="M25" s="58">
        <f t="shared" si="7"/>
        <v>142</v>
      </c>
    </row>
    <row r="26" spans="1:13" s="27" customFormat="1" ht="60">
      <c r="A26" s="31" t="s">
        <v>90</v>
      </c>
      <c r="B26" s="57" t="s">
        <v>76</v>
      </c>
      <c r="C26" s="61">
        <v>45643</v>
      </c>
      <c r="D26" s="8" t="s">
        <v>91</v>
      </c>
      <c r="E26" s="11" t="s">
        <v>4</v>
      </c>
      <c r="F26" s="36" t="s">
        <v>21</v>
      </c>
      <c r="G26" s="32">
        <v>4225795.2</v>
      </c>
      <c r="H26" s="32"/>
      <c r="I26" s="33"/>
      <c r="J26" s="33"/>
      <c r="K26" s="33"/>
      <c r="L26" s="32"/>
      <c r="M26" s="58">
        <f t="shared" si="7"/>
        <v>123</v>
      </c>
    </row>
    <row r="27" spans="1:13" s="27" customFormat="1" ht="60">
      <c r="A27" s="31" t="s">
        <v>92</v>
      </c>
      <c r="B27" s="57" t="s">
        <v>76</v>
      </c>
      <c r="C27" s="61">
        <v>45678</v>
      </c>
      <c r="D27" s="8" t="s">
        <v>93</v>
      </c>
      <c r="E27" s="11" t="s">
        <v>4</v>
      </c>
      <c r="F27" s="36"/>
      <c r="G27" s="32">
        <v>64545796.700000003</v>
      </c>
      <c r="H27" s="32"/>
      <c r="I27" s="33"/>
      <c r="J27" s="33"/>
      <c r="K27" s="33"/>
      <c r="L27" s="32"/>
      <c r="M27" s="58">
        <f t="shared" si="7"/>
        <v>88</v>
      </c>
    </row>
    <row r="28" spans="1:13" s="27" customFormat="1" ht="60">
      <c r="A28" s="31" t="s">
        <v>94</v>
      </c>
      <c r="B28" s="57" t="s">
        <v>76</v>
      </c>
      <c r="C28" s="61">
        <v>45686</v>
      </c>
      <c r="D28" s="8" t="s">
        <v>95</v>
      </c>
      <c r="E28" s="11" t="s">
        <v>4</v>
      </c>
      <c r="F28" s="36"/>
      <c r="G28" s="32">
        <v>6900382.5</v>
      </c>
      <c r="H28" s="32"/>
      <c r="I28" s="33"/>
      <c r="J28" s="33"/>
      <c r="K28" s="33"/>
      <c r="L28" s="32"/>
      <c r="M28" s="58">
        <f t="shared" si="7"/>
        <v>80</v>
      </c>
    </row>
    <row r="29" spans="1:13" s="27" customFormat="1" ht="60">
      <c r="A29" s="31" t="s">
        <v>96</v>
      </c>
      <c r="B29" s="57" t="s">
        <v>76</v>
      </c>
      <c r="C29" s="61">
        <v>45688</v>
      </c>
      <c r="D29" s="8" t="s">
        <v>97</v>
      </c>
      <c r="E29" s="11" t="s">
        <v>4</v>
      </c>
      <c r="F29" s="36"/>
      <c r="G29" s="32">
        <v>4890094</v>
      </c>
      <c r="H29" s="32"/>
      <c r="I29" s="33"/>
      <c r="J29" s="33"/>
      <c r="K29" s="33"/>
      <c r="L29" s="32"/>
      <c r="M29" s="58">
        <f t="shared" si="7"/>
        <v>78</v>
      </c>
    </row>
    <row r="30" spans="1:13" s="27" customFormat="1" ht="60">
      <c r="A30" s="31" t="s">
        <v>120</v>
      </c>
      <c r="B30" s="40" t="s">
        <v>71</v>
      </c>
      <c r="C30" s="70">
        <v>45695</v>
      </c>
      <c r="D30" s="69" t="s">
        <v>119</v>
      </c>
      <c r="E30" s="11" t="s">
        <v>4</v>
      </c>
      <c r="F30" s="42" t="s">
        <v>21</v>
      </c>
      <c r="G30" s="63">
        <v>10453311</v>
      </c>
      <c r="H30" s="60" t="s">
        <v>21</v>
      </c>
      <c r="I30" s="60" t="s">
        <v>21</v>
      </c>
      <c r="J30" s="60" t="s">
        <v>21</v>
      </c>
      <c r="K30" s="60" t="s">
        <v>21</v>
      </c>
      <c r="L30" s="59"/>
      <c r="M30" s="58">
        <f>DATEDIF(C30,'[2]随意契約（物品役務等）'!$M$1,"D")+1</f>
        <v>27</v>
      </c>
    </row>
    <row r="31" spans="1:13" s="27" customFormat="1" ht="60">
      <c r="A31" s="31" t="s">
        <v>44</v>
      </c>
      <c r="B31" s="57" t="s">
        <v>76</v>
      </c>
      <c r="C31" s="61">
        <v>45714</v>
      </c>
      <c r="D31" s="8" t="s">
        <v>45</v>
      </c>
      <c r="E31" s="11" t="s">
        <v>4</v>
      </c>
      <c r="F31" s="36"/>
      <c r="G31" s="32">
        <v>2355112</v>
      </c>
      <c r="H31" s="32"/>
      <c r="I31" s="33"/>
      <c r="J31" s="33"/>
      <c r="K31" s="33"/>
      <c r="L31" s="32"/>
      <c r="M31" s="58">
        <f t="shared" ref="M31:M33" si="8">DATEDIF(C31,$M$1,"D")+1</f>
        <v>52</v>
      </c>
    </row>
    <row r="32" spans="1:13" s="27" customFormat="1" ht="60">
      <c r="A32" s="31" t="s">
        <v>107</v>
      </c>
      <c r="B32" s="57" t="s">
        <v>76</v>
      </c>
      <c r="C32" s="61">
        <v>45714</v>
      </c>
      <c r="D32" s="8" t="s">
        <v>89</v>
      </c>
      <c r="E32" s="11" t="s">
        <v>4</v>
      </c>
      <c r="F32" s="36"/>
      <c r="G32" s="32">
        <v>21714000</v>
      </c>
      <c r="H32" s="32"/>
      <c r="I32" s="33"/>
      <c r="J32" s="33"/>
      <c r="K32" s="33"/>
      <c r="L32" s="32"/>
      <c r="M32" s="58">
        <f t="shared" si="8"/>
        <v>52</v>
      </c>
    </row>
    <row r="33" spans="1:13" s="27" customFormat="1" ht="60">
      <c r="A33" s="31" t="s">
        <v>106</v>
      </c>
      <c r="B33" s="57" t="s">
        <v>76</v>
      </c>
      <c r="C33" s="61">
        <v>45714</v>
      </c>
      <c r="D33" s="8" t="s">
        <v>89</v>
      </c>
      <c r="E33" s="11" t="s">
        <v>4</v>
      </c>
      <c r="F33" s="36"/>
      <c r="G33" s="32">
        <v>12123771</v>
      </c>
      <c r="H33" s="32"/>
      <c r="I33" s="33"/>
      <c r="J33" s="33"/>
      <c r="K33" s="33"/>
      <c r="L33" s="32"/>
      <c r="M33" s="58">
        <f t="shared" si="8"/>
        <v>52</v>
      </c>
    </row>
    <row r="34" spans="1:13" s="27" customFormat="1" ht="60">
      <c r="A34" s="31" t="s">
        <v>98</v>
      </c>
      <c r="B34" s="57" t="s">
        <v>76</v>
      </c>
      <c r="C34" s="61">
        <v>45716</v>
      </c>
      <c r="D34" s="8" t="s">
        <v>99</v>
      </c>
      <c r="E34" s="11" t="s">
        <v>56</v>
      </c>
      <c r="F34" s="36"/>
      <c r="G34" s="32">
        <v>539569800</v>
      </c>
      <c r="H34" s="32"/>
      <c r="I34" s="33"/>
      <c r="J34" s="33"/>
      <c r="K34" s="33"/>
      <c r="L34" s="32"/>
      <c r="M34" s="58">
        <f t="shared" si="7"/>
        <v>50</v>
      </c>
    </row>
    <row r="35" spans="1:13" s="27" customFormat="1" ht="60">
      <c r="A35" s="3" t="s">
        <v>100</v>
      </c>
      <c r="B35" s="57" t="s">
        <v>76</v>
      </c>
      <c r="C35" s="61">
        <v>45721</v>
      </c>
      <c r="D35" s="13" t="s">
        <v>103</v>
      </c>
      <c r="E35" s="11" t="s">
        <v>4</v>
      </c>
      <c r="F35" s="66"/>
      <c r="G35" s="32">
        <v>6330720</v>
      </c>
      <c r="H35" s="32"/>
      <c r="I35" s="33"/>
      <c r="J35" s="33"/>
      <c r="K35" s="33"/>
      <c r="L35" s="32"/>
      <c r="M35" s="58">
        <f t="shared" si="7"/>
        <v>45</v>
      </c>
    </row>
    <row r="36" spans="1:13" s="27" customFormat="1" ht="60">
      <c r="A36" s="3" t="s">
        <v>101</v>
      </c>
      <c r="B36" s="57" t="s">
        <v>76</v>
      </c>
      <c r="C36" s="61">
        <v>45721</v>
      </c>
      <c r="D36" s="13" t="s">
        <v>103</v>
      </c>
      <c r="E36" s="11" t="s">
        <v>4</v>
      </c>
      <c r="F36" s="66"/>
      <c r="G36" s="32">
        <v>2801600</v>
      </c>
      <c r="H36" s="32"/>
      <c r="I36" s="33"/>
      <c r="J36" s="33"/>
      <c r="K36" s="33"/>
      <c r="L36" s="32"/>
      <c r="M36" s="58">
        <f t="shared" si="7"/>
        <v>45</v>
      </c>
    </row>
    <row r="37" spans="1:13" s="27" customFormat="1" ht="60">
      <c r="A37" s="3" t="s">
        <v>102</v>
      </c>
      <c r="B37" s="57" t="s">
        <v>76</v>
      </c>
      <c r="C37" s="61">
        <v>45721</v>
      </c>
      <c r="D37" s="13" t="s">
        <v>103</v>
      </c>
      <c r="E37" s="11" t="s">
        <v>4</v>
      </c>
      <c r="F37" s="66"/>
      <c r="G37" s="32">
        <v>13011597.5</v>
      </c>
      <c r="H37" s="32"/>
      <c r="I37" s="33"/>
      <c r="J37" s="33"/>
      <c r="K37" s="33"/>
      <c r="L37" s="32"/>
      <c r="M37" s="58">
        <f t="shared" si="7"/>
        <v>45</v>
      </c>
    </row>
    <row r="38" spans="1:13" s="27" customFormat="1" ht="60">
      <c r="A38" s="3" t="s">
        <v>112</v>
      </c>
      <c r="B38" s="57" t="s">
        <v>76</v>
      </c>
      <c r="C38" s="61">
        <v>45729</v>
      </c>
      <c r="D38" s="13" t="s">
        <v>111</v>
      </c>
      <c r="E38" s="11" t="s">
        <v>4</v>
      </c>
      <c r="F38" s="66"/>
      <c r="G38" s="32">
        <v>2184600</v>
      </c>
      <c r="H38" s="32"/>
      <c r="I38" s="33"/>
      <c r="J38" s="33"/>
      <c r="K38" s="33"/>
      <c r="L38" s="32"/>
      <c r="M38" s="58">
        <f t="shared" si="7"/>
        <v>37</v>
      </c>
    </row>
    <row r="39" spans="1:13" s="27" customFormat="1" ht="60">
      <c r="A39" s="3" t="s">
        <v>110</v>
      </c>
      <c r="B39" s="57" t="s">
        <v>76</v>
      </c>
      <c r="C39" s="61">
        <v>45733</v>
      </c>
      <c r="D39" s="13" t="s">
        <v>109</v>
      </c>
      <c r="E39" s="11" t="s">
        <v>4</v>
      </c>
      <c r="F39" s="66"/>
      <c r="G39" s="68">
        <v>2521134</v>
      </c>
      <c r="H39" s="32"/>
      <c r="I39" s="33"/>
      <c r="J39" s="33"/>
      <c r="K39" s="33"/>
      <c r="L39" s="32"/>
      <c r="M39" s="58">
        <f t="shared" si="7"/>
        <v>33</v>
      </c>
    </row>
    <row r="40" spans="1:13" s="27" customFormat="1" ht="60">
      <c r="A40" s="3" t="s">
        <v>108</v>
      </c>
      <c r="B40" s="57" t="s">
        <v>76</v>
      </c>
      <c r="C40" s="61">
        <v>45730</v>
      </c>
      <c r="D40" s="13" t="s">
        <v>127</v>
      </c>
      <c r="E40" s="11" t="s">
        <v>4</v>
      </c>
      <c r="F40" s="66"/>
      <c r="G40" s="67">
        <v>7410774.2400000012</v>
      </c>
      <c r="H40" s="32"/>
      <c r="I40" s="33"/>
      <c r="J40" s="33"/>
      <c r="K40" s="33"/>
      <c r="L40" s="32"/>
      <c r="M40" s="58">
        <f t="shared" si="7"/>
        <v>36</v>
      </c>
    </row>
    <row r="41" spans="1:13" s="27" customFormat="1" ht="60">
      <c r="A41" s="3" t="s">
        <v>108</v>
      </c>
      <c r="B41" s="57" t="s">
        <v>76</v>
      </c>
      <c r="C41" s="61">
        <v>45730</v>
      </c>
      <c r="D41" s="13" t="s">
        <v>128</v>
      </c>
      <c r="E41" s="11" t="s">
        <v>4</v>
      </c>
      <c r="F41" s="66"/>
      <c r="G41" s="67">
        <v>6236877.5999999996</v>
      </c>
      <c r="H41" s="32"/>
      <c r="I41" s="33"/>
      <c r="J41" s="33"/>
      <c r="K41" s="33"/>
      <c r="L41" s="32"/>
      <c r="M41" s="58">
        <f t="shared" ref="M41" si="9">DATEDIF(C41,$M$1,"D")+1</f>
        <v>36</v>
      </c>
    </row>
    <row r="42" spans="1:13" s="27" customFormat="1" ht="60">
      <c r="A42" s="3" t="s">
        <v>122</v>
      </c>
      <c r="B42" s="57" t="s">
        <v>76</v>
      </c>
      <c r="C42" s="61">
        <v>45740</v>
      </c>
      <c r="D42" s="13" t="s">
        <v>124</v>
      </c>
      <c r="E42" s="11" t="s">
        <v>4</v>
      </c>
      <c r="F42" s="66"/>
      <c r="G42" s="67">
        <v>5960160</v>
      </c>
      <c r="H42" s="32"/>
      <c r="I42" s="33"/>
      <c r="J42" s="33"/>
      <c r="K42" s="33"/>
      <c r="L42" s="32"/>
      <c r="M42" s="58">
        <f t="shared" si="7"/>
        <v>26</v>
      </c>
    </row>
    <row r="43" spans="1:13" s="27" customFormat="1" ht="60">
      <c r="A43" s="3" t="s">
        <v>122</v>
      </c>
      <c r="B43" s="57" t="s">
        <v>76</v>
      </c>
      <c r="C43" s="61">
        <v>45740</v>
      </c>
      <c r="D43" s="13" t="s">
        <v>125</v>
      </c>
      <c r="E43" s="11" t="s">
        <v>4</v>
      </c>
      <c r="F43" s="66"/>
      <c r="G43" s="67">
        <v>3511597.6</v>
      </c>
      <c r="H43" s="32"/>
      <c r="I43" s="33"/>
      <c r="J43" s="33"/>
      <c r="K43" s="33"/>
      <c r="L43" s="32"/>
      <c r="M43" s="58">
        <f t="shared" si="7"/>
        <v>26</v>
      </c>
    </row>
    <row r="44" spans="1:13" s="27" customFormat="1" ht="60">
      <c r="A44" s="3" t="s">
        <v>122</v>
      </c>
      <c r="B44" s="57" t="s">
        <v>76</v>
      </c>
      <c r="C44" s="61">
        <v>45740</v>
      </c>
      <c r="D44" s="71" t="s">
        <v>126</v>
      </c>
      <c r="E44" s="11" t="s">
        <v>4</v>
      </c>
      <c r="F44" s="66"/>
      <c r="G44" s="67">
        <v>2550570</v>
      </c>
      <c r="H44" s="32"/>
      <c r="I44" s="33"/>
      <c r="J44" s="33"/>
      <c r="K44" s="33"/>
      <c r="L44" s="32"/>
      <c r="M44" s="58">
        <f t="shared" ref="M44:M45" si="10">DATEDIF(C44,$M$1,"D")+1</f>
        <v>26</v>
      </c>
    </row>
    <row r="45" spans="1:13" s="27" customFormat="1" ht="60">
      <c r="A45" s="3" t="s">
        <v>122</v>
      </c>
      <c r="B45" s="57" t="s">
        <v>76</v>
      </c>
      <c r="C45" s="61">
        <v>45740</v>
      </c>
      <c r="D45" s="13" t="s">
        <v>123</v>
      </c>
      <c r="E45" s="11" t="s">
        <v>4</v>
      </c>
      <c r="F45" s="66"/>
      <c r="G45" s="67">
        <v>1123815</v>
      </c>
      <c r="H45" s="32"/>
      <c r="I45" s="33"/>
      <c r="J45" s="33"/>
      <c r="K45" s="33"/>
      <c r="L45" s="32"/>
      <c r="M45" s="58">
        <f t="shared" si="10"/>
        <v>26</v>
      </c>
    </row>
    <row r="46" spans="1:13" s="27" customFormat="1" ht="60">
      <c r="A46" s="3" t="s">
        <v>129</v>
      </c>
      <c r="B46" s="57" t="s">
        <v>76</v>
      </c>
      <c r="C46" s="61">
        <v>45750</v>
      </c>
      <c r="D46" s="13" t="s">
        <v>131</v>
      </c>
      <c r="E46" s="11" t="s">
        <v>4</v>
      </c>
      <c r="F46" s="66"/>
      <c r="G46" s="6">
        <v>3866500</v>
      </c>
      <c r="H46" s="32"/>
      <c r="I46" s="33"/>
      <c r="J46" s="33"/>
      <c r="K46" s="33"/>
      <c r="L46" s="32"/>
      <c r="M46" s="58">
        <f t="shared" ref="M46:M47" si="11">DATEDIF(C46,$M$1,"D")+1</f>
        <v>16</v>
      </c>
    </row>
    <row r="47" spans="1:13" ht="60">
      <c r="A47" s="3" t="s">
        <v>130</v>
      </c>
      <c r="B47" s="57" t="s">
        <v>76</v>
      </c>
      <c r="C47" s="61">
        <v>45750</v>
      </c>
      <c r="D47" s="8" t="s">
        <v>132</v>
      </c>
      <c r="E47" s="11" t="s">
        <v>4</v>
      </c>
      <c r="F47" s="66"/>
      <c r="G47" s="6">
        <v>14388000</v>
      </c>
      <c r="H47" s="32"/>
      <c r="I47" s="33"/>
      <c r="J47" s="33"/>
      <c r="K47" s="33"/>
      <c r="L47" s="32"/>
      <c r="M47" s="58">
        <f t="shared" si="11"/>
        <v>16</v>
      </c>
    </row>
    <row r="48" spans="1:13" s="27" customFormat="1" ht="60">
      <c r="A48" s="3" t="s">
        <v>133</v>
      </c>
      <c r="B48" s="57" t="s">
        <v>76</v>
      </c>
      <c r="C48" s="61">
        <v>45765</v>
      </c>
      <c r="D48" s="13" t="s">
        <v>134</v>
      </c>
      <c r="E48" s="11" t="s">
        <v>4</v>
      </c>
      <c r="F48" s="66"/>
      <c r="G48" s="6">
        <v>3410000</v>
      </c>
      <c r="H48" s="32"/>
      <c r="I48" s="33"/>
      <c r="J48" s="33"/>
      <c r="K48" s="33"/>
      <c r="L48" s="32"/>
      <c r="M48" s="58">
        <f t="shared" ref="M48" si="12">DATEDIF(C48,$M$1,"D")+1</f>
        <v>1</v>
      </c>
    </row>
    <row r="49" spans="1:13" s="27" customFormat="1" ht="60">
      <c r="A49" s="3" t="s">
        <v>135</v>
      </c>
      <c r="B49" s="57" t="s">
        <v>76</v>
      </c>
      <c r="C49" s="61">
        <v>45765</v>
      </c>
      <c r="D49" s="13" t="s">
        <v>136</v>
      </c>
      <c r="E49" s="11" t="s">
        <v>4</v>
      </c>
      <c r="F49" s="66"/>
      <c r="G49" s="6">
        <v>4565000</v>
      </c>
      <c r="H49" s="32"/>
      <c r="I49" s="33"/>
      <c r="J49" s="33"/>
      <c r="K49" s="33"/>
      <c r="L49" s="32"/>
      <c r="M49" s="58">
        <f t="shared" ref="M49" si="13">DATEDIF(C49,$M$1,"D")+1</f>
        <v>1</v>
      </c>
    </row>
  </sheetData>
  <autoFilter ref="A3:O48"/>
  <customSheetViews>
    <customSheetView guid="{0F535B21-7B33-4D48-AA14-EBF1308D24FD}" showPageBreaks="1" fitToPage="1" printArea="1" showAutoFilter="1" view="pageBreakPreview">
      <pane xSplit="3" ySplit="3" topLeftCell="D43" activePane="bottomRight" state="frozen"/>
      <selection pane="bottomRight" activeCell="G50" sqref="G50"/>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48"/>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
  <sheetViews>
    <sheetView zoomScale="98" zoomScaleNormal="98" zoomScaleSheetLayoutView="100" workbookViewId="0">
      <pane xSplit="3" ySplit="3" topLeftCell="D4" activePane="bottomRight" state="frozen"/>
      <selection pane="topRight" activeCell="D1" sqref="D1"/>
      <selection pane="bottomLeft" activeCell="A4" sqref="A4"/>
      <selection pane="bottomRight" activeCell="A5" sqref="A5:XFD5"/>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85" t="s">
        <v>10</v>
      </c>
      <c r="F1" s="85"/>
      <c r="G1" s="85"/>
      <c r="H1" s="85"/>
      <c r="I1" s="85"/>
      <c r="J1" s="85"/>
      <c r="K1" s="85"/>
      <c r="L1" s="15" t="s">
        <v>11</v>
      </c>
      <c r="M1" s="26">
        <f>+'競争入札（工事）'!M1</f>
        <v>45765</v>
      </c>
      <c r="N1" s="20"/>
    </row>
    <row r="2" spans="1:14" s="2" customFormat="1" ht="24.95" customHeight="1">
      <c r="A2" s="81" t="s">
        <v>3</v>
      </c>
      <c r="B2" s="79" t="s">
        <v>9</v>
      </c>
      <c r="C2" s="81" t="s">
        <v>0</v>
      </c>
      <c r="D2" s="83" t="s">
        <v>2</v>
      </c>
      <c r="E2" s="83" t="s">
        <v>1</v>
      </c>
      <c r="F2" s="83" t="s">
        <v>19</v>
      </c>
      <c r="G2" s="86" t="s">
        <v>18</v>
      </c>
      <c r="H2" s="77" t="s">
        <v>20</v>
      </c>
      <c r="I2" s="74" t="s">
        <v>16</v>
      </c>
      <c r="J2" s="75"/>
      <c r="K2" s="76"/>
      <c r="L2" s="72" t="s">
        <v>17</v>
      </c>
      <c r="M2" s="77" t="s">
        <v>12</v>
      </c>
      <c r="N2" s="10"/>
    </row>
    <row r="3" spans="1:14" s="2" customFormat="1" ht="39.950000000000003" customHeight="1">
      <c r="A3" s="82"/>
      <c r="B3" s="80"/>
      <c r="C3" s="82"/>
      <c r="D3" s="84"/>
      <c r="E3" s="84"/>
      <c r="F3" s="84"/>
      <c r="G3" s="87"/>
      <c r="H3" s="90"/>
      <c r="I3" s="23" t="s">
        <v>13</v>
      </c>
      <c r="J3" s="23" t="s">
        <v>14</v>
      </c>
      <c r="K3" s="23" t="s">
        <v>15</v>
      </c>
      <c r="L3" s="90"/>
      <c r="M3" s="78"/>
      <c r="N3" s="10"/>
    </row>
    <row r="4" spans="1:14" s="27" customFormat="1" ht="60">
      <c r="A4" s="57" t="s">
        <v>52</v>
      </c>
      <c r="B4" s="57" t="s">
        <v>22</v>
      </c>
      <c r="C4" s="61">
        <v>45482</v>
      </c>
      <c r="D4" s="57" t="s">
        <v>53</v>
      </c>
      <c r="E4" s="57" t="s">
        <v>43</v>
      </c>
      <c r="F4" s="60" t="s">
        <v>21</v>
      </c>
      <c r="G4" s="59">
        <v>2475000</v>
      </c>
      <c r="H4" s="60" t="s">
        <v>21</v>
      </c>
      <c r="I4" s="60" t="s">
        <v>21</v>
      </c>
      <c r="J4" s="60" t="s">
        <v>21</v>
      </c>
      <c r="K4" s="60" t="s">
        <v>21</v>
      </c>
      <c r="L4" s="59"/>
      <c r="M4" s="58">
        <f>DATEDIF(C4,$M$1,"D")+1</f>
        <v>284</v>
      </c>
    </row>
  </sheetData>
  <customSheetViews>
    <customSheetView guid="{0F535B21-7B33-4D48-AA14-EBF1308D24FD}" scale="98" showPageBreaks="1" fitToPage="1" printArea="1">
      <pane xSplit="3" ySplit="3" topLeftCell="D4" activePane="bottomRight" state="frozen"/>
      <selection pane="bottomRight" activeCell="A5" sqref="A5:XFD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0"/>
  <sheetViews>
    <sheetView zoomScaleNormal="100" zoomScaleSheetLayoutView="100" workbookViewId="0">
      <pane xSplit="3" ySplit="3" topLeftCell="D16" activePane="bottomRight" state="frozen"/>
      <selection pane="topRight" activeCell="D1" sqref="D1"/>
      <selection pane="bottomLeft" activeCell="A4" sqref="A4"/>
      <selection pane="bottomRight" activeCell="E19" sqref="E19"/>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85" t="s">
        <v>10</v>
      </c>
      <c r="F1" s="85"/>
      <c r="G1" s="85"/>
      <c r="H1" s="85"/>
      <c r="I1" s="85"/>
      <c r="J1" s="85"/>
      <c r="K1" s="85"/>
      <c r="L1" s="15" t="s">
        <v>11</v>
      </c>
      <c r="M1" s="46">
        <f>+'競争入札（工事）'!M1</f>
        <v>45765</v>
      </c>
      <c r="N1" s="20"/>
    </row>
    <row r="2" spans="1:14" s="2" customFormat="1" ht="24.95" customHeight="1">
      <c r="A2" s="81" t="s">
        <v>3</v>
      </c>
      <c r="B2" s="79" t="s">
        <v>9</v>
      </c>
      <c r="C2" s="81" t="s">
        <v>0</v>
      </c>
      <c r="D2" s="83" t="s">
        <v>2</v>
      </c>
      <c r="E2" s="83" t="s">
        <v>1</v>
      </c>
      <c r="F2" s="83" t="s">
        <v>19</v>
      </c>
      <c r="G2" s="91" t="s">
        <v>18</v>
      </c>
      <c r="H2" s="77" t="s">
        <v>20</v>
      </c>
      <c r="I2" s="74" t="s">
        <v>16</v>
      </c>
      <c r="J2" s="75"/>
      <c r="K2" s="76"/>
      <c r="L2" s="72" t="s">
        <v>17</v>
      </c>
      <c r="M2" s="77" t="s">
        <v>12</v>
      </c>
      <c r="N2" s="10"/>
    </row>
    <row r="3" spans="1:14" s="2" customFormat="1" ht="39.950000000000003" customHeight="1">
      <c r="A3" s="82"/>
      <c r="B3" s="80"/>
      <c r="C3" s="82"/>
      <c r="D3" s="84"/>
      <c r="E3" s="84"/>
      <c r="F3" s="84"/>
      <c r="G3" s="92"/>
      <c r="H3" s="90"/>
      <c r="I3" s="23" t="s">
        <v>13</v>
      </c>
      <c r="J3" s="23" t="s">
        <v>14</v>
      </c>
      <c r="K3" s="23" t="s">
        <v>15</v>
      </c>
      <c r="L3" s="90"/>
      <c r="M3" s="78"/>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376</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347</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323</v>
      </c>
    </row>
    <row r="7" spans="1:14" ht="60">
      <c r="A7" s="57" t="s">
        <v>29</v>
      </c>
      <c r="B7" s="40" t="s">
        <v>22</v>
      </c>
      <c r="C7" s="41">
        <v>45540</v>
      </c>
      <c r="D7" s="57" t="s">
        <v>30</v>
      </c>
      <c r="E7" s="57" t="s">
        <v>23</v>
      </c>
      <c r="F7" s="42" t="s">
        <v>21</v>
      </c>
      <c r="G7" s="62">
        <v>1870440</v>
      </c>
      <c r="H7" s="60" t="s">
        <v>21</v>
      </c>
      <c r="I7" s="60" t="s">
        <v>21</v>
      </c>
      <c r="J7" s="60" t="s">
        <v>21</v>
      </c>
      <c r="K7" s="60" t="s">
        <v>21</v>
      </c>
      <c r="L7" s="59" t="s">
        <v>57</v>
      </c>
      <c r="M7" s="58">
        <f>DATEDIF(C7,$M$1,"D")+1</f>
        <v>226</v>
      </c>
    </row>
    <row r="8" spans="1:14" s="27" customFormat="1" ht="60">
      <c r="A8" s="57" t="s">
        <v>67</v>
      </c>
      <c r="B8" s="40" t="s">
        <v>22</v>
      </c>
      <c r="C8" s="41">
        <v>45565</v>
      </c>
      <c r="D8" s="57" t="s">
        <v>65</v>
      </c>
      <c r="E8" s="57" t="s">
        <v>64</v>
      </c>
      <c r="F8" s="42" t="s">
        <v>21</v>
      </c>
      <c r="G8" s="62">
        <v>77352966.900000006</v>
      </c>
      <c r="H8" s="60" t="s">
        <v>21</v>
      </c>
      <c r="I8" s="60" t="s">
        <v>21</v>
      </c>
      <c r="J8" s="60" t="s">
        <v>21</v>
      </c>
      <c r="K8" s="60" t="s">
        <v>21</v>
      </c>
      <c r="L8" s="59"/>
      <c r="M8" s="58">
        <f t="shared" ref="M8:M9" si="0">DATEDIF(C8,$M$1,"D")+1</f>
        <v>201</v>
      </c>
    </row>
    <row r="9" spans="1:14" s="27" customFormat="1" ht="60">
      <c r="A9" s="57" t="s">
        <v>66</v>
      </c>
      <c r="B9" s="40" t="s">
        <v>22</v>
      </c>
      <c r="C9" s="41">
        <v>45565</v>
      </c>
      <c r="D9" s="57" t="s">
        <v>27</v>
      </c>
      <c r="E9" s="57" t="s">
        <v>28</v>
      </c>
      <c r="F9" s="42" t="s">
        <v>21</v>
      </c>
      <c r="G9" s="62">
        <v>41423685.599999994</v>
      </c>
      <c r="H9" s="60" t="s">
        <v>21</v>
      </c>
      <c r="I9" s="60" t="s">
        <v>21</v>
      </c>
      <c r="J9" s="60" t="s">
        <v>21</v>
      </c>
      <c r="K9" s="60" t="s">
        <v>21</v>
      </c>
      <c r="L9" s="59"/>
      <c r="M9" s="58">
        <f t="shared" si="0"/>
        <v>201</v>
      </c>
    </row>
    <row r="10" spans="1:14" s="27" customFormat="1" ht="60">
      <c r="A10" s="31" t="s">
        <v>70</v>
      </c>
      <c r="B10" s="40" t="s">
        <v>71</v>
      </c>
      <c r="C10" s="65">
        <v>45574</v>
      </c>
      <c r="D10" s="8" t="s">
        <v>72</v>
      </c>
      <c r="E10" s="8" t="s">
        <v>23</v>
      </c>
      <c r="F10" s="42" t="s">
        <v>21</v>
      </c>
      <c r="G10" s="63">
        <v>8261000</v>
      </c>
      <c r="H10" s="60" t="s">
        <v>21</v>
      </c>
      <c r="I10" s="60" t="s">
        <v>21</v>
      </c>
      <c r="J10" s="60" t="s">
        <v>21</v>
      </c>
      <c r="K10" s="60" t="s">
        <v>21</v>
      </c>
      <c r="L10" s="59"/>
      <c r="M10" s="58">
        <f t="shared" ref="M10" si="1">DATEDIF(C10,$M$1,"D")+1</f>
        <v>192</v>
      </c>
    </row>
    <row r="11" spans="1:14" ht="60">
      <c r="A11" s="31" t="s">
        <v>74</v>
      </c>
      <c r="B11" s="40" t="s">
        <v>71</v>
      </c>
      <c r="C11" s="65">
        <v>45583</v>
      </c>
      <c r="D11" s="8" t="s">
        <v>59</v>
      </c>
      <c r="E11" s="8" t="s">
        <v>23</v>
      </c>
      <c r="F11" s="42" t="s">
        <v>21</v>
      </c>
      <c r="G11" s="63">
        <v>6182880</v>
      </c>
      <c r="H11" s="60" t="s">
        <v>21</v>
      </c>
      <c r="I11" s="60" t="s">
        <v>21</v>
      </c>
      <c r="J11" s="60" t="s">
        <v>21</v>
      </c>
      <c r="K11" s="60" t="s">
        <v>21</v>
      </c>
      <c r="L11" s="59"/>
      <c r="M11" s="58">
        <f t="shared" ref="M11" si="2">DATEDIF(C11,$M$1,"D")+1</f>
        <v>183</v>
      </c>
    </row>
    <row r="12" spans="1:14" ht="60">
      <c r="A12" s="31" t="s">
        <v>77</v>
      </c>
      <c r="B12" s="40" t="s">
        <v>76</v>
      </c>
      <c r="C12" s="65">
        <v>45597</v>
      </c>
      <c r="D12" s="8" t="s">
        <v>78</v>
      </c>
      <c r="E12" s="8" t="s">
        <v>31</v>
      </c>
      <c r="F12" s="42" t="s">
        <v>21</v>
      </c>
      <c r="G12" s="63">
        <v>1599400</v>
      </c>
      <c r="H12" s="60" t="s">
        <v>21</v>
      </c>
      <c r="I12" s="60" t="s">
        <v>21</v>
      </c>
      <c r="J12" s="60" t="s">
        <v>21</v>
      </c>
      <c r="K12" s="60" t="s">
        <v>21</v>
      </c>
      <c r="L12" s="59"/>
      <c r="M12" s="58">
        <f t="shared" ref="M12" si="3">DATEDIF(C12,$M$1,"D")+1</f>
        <v>169</v>
      </c>
    </row>
    <row r="13" spans="1:14" ht="60">
      <c r="A13" s="31" t="s">
        <v>82</v>
      </c>
      <c r="B13" s="40" t="s">
        <v>76</v>
      </c>
      <c r="C13" s="65">
        <v>45597</v>
      </c>
      <c r="D13" s="8" t="s">
        <v>83</v>
      </c>
      <c r="E13" s="8" t="s">
        <v>28</v>
      </c>
      <c r="F13" s="42" t="s">
        <v>21</v>
      </c>
      <c r="G13" s="63">
        <v>4800000</v>
      </c>
      <c r="H13" s="60" t="s">
        <v>21</v>
      </c>
      <c r="I13" s="60" t="s">
        <v>21</v>
      </c>
      <c r="J13" s="60" t="s">
        <v>21</v>
      </c>
      <c r="K13" s="60" t="s">
        <v>21</v>
      </c>
      <c r="L13" s="59"/>
      <c r="M13" s="58">
        <f t="shared" ref="M13" si="4">DATEDIF(C13,$M$1,"D")+1</f>
        <v>169</v>
      </c>
    </row>
    <row r="14" spans="1:14" ht="60">
      <c r="A14" s="31" t="s">
        <v>85</v>
      </c>
      <c r="B14" s="40" t="s">
        <v>76</v>
      </c>
      <c r="C14" s="65">
        <v>45608</v>
      </c>
      <c r="D14" s="8" t="s">
        <v>83</v>
      </c>
      <c r="E14" s="8" t="s">
        <v>28</v>
      </c>
      <c r="F14" s="42" t="s">
        <v>21</v>
      </c>
      <c r="G14" s="63">
        <v>3080000</v>
      </c>
      <c r="H14" s="60" t="s">
        <v>21</v>
      </c>
      <c r="I14" s="60" t="s">
        <v>21</v>
      </c>
      <c r="J14" s="60" t="s">
        <v>21</v>
      </c>
      <c r="K14" s="60" t="s">
        <v>21</v>
      </c>
      <c r="L14" s="59"/>
      <c r="M14" s="58">
        <f t="shared" ref="M14" si="5">DATEDIF(C14,$M$1,"D")+1</f>
        <v>158</v>
      </c>
    </row>
    <row r="15" spans="1:14" ht="60">
      <c r="A15" s="31" t="s">
        <v>73</v>
      </c>
      <c r="B15" s="40" t="s">
        <v>71</v>
      </c>
      <c r="C15" s="65">
        <v>45705</v>
      </c>
      <c r="D15" s="8" t="s">
        <v>75</v>
      </c>
      <c r="E15" s="8" t="s">
        <v>23</v>
      </c>
      <c r="F15" s="42" t="s">
        <v>21</v>
      </c>
      <c r="G15" s="63">
        <v>1162370</v>
      </c>
      <c r="H15" s="60" t="s">
        <v>21</v>
      </c>
      <c r="I15" s="60" t="s">
        <v>21</v>
      </c>
      <c r="J15" s="60" t="s">
        <v>21</v>
      </c>
      <c r="K15" s="60" t="s">
        <v>21</v>
      </c>
      <c r="L15" s="59"/>
      <c r="M15" s="58">
        <f>DATEDIF(C15,$M$1,"D")+1</f>
        <v>61</v>
      </c>
    </row>
    <row r="16" spans="1:14" s="27" customFormat="1" ht="60">
      <c r="A16" s="57" t="s">
        <v>105</v>
      </c>
      <c r="B16" s="40" t="s">
        <v>71</v>
      </c>
      <c r="C16" s="65">
        <v>45705</v>
      </c>
      <c r="D16" s="8" t="s">
        <v>45</v>
      </c>
      <c r="E16" s="57" t="s">
        <v>28</v>
      </c>
      <c r="F16" s="42" t="s">
        <v>21</v>
      </c>
      <c r="G16" s="62">
        <v>25663948</v>
      </c>
      <c r="H16" s="60" t="s">
        <v>21</v>
      </c>
      <c r="I16" s="60" t="s">
        <v>21</v>
      </c>
      <c r="J16" s="60" t="s">
        <v>21</v>
      </c>
      <c r="K16" s="60" t="s">
        <v>21</v>
      </c>
      <c r="L16" s="59"/>
      <c r="M16" s="58">
        <f t="shared" ref="M16" si="6">DATEDIF(C16,$M$1,"D")+1</f>
        <v>61</v>
      </c>
    </row>
    <row r="17" spans="1:13" ht="60">
      <c r="A17" s="31" t="s">
        <v>104</v>
      </c>
      <c r="B17" s="40" t="s">
        <v>71</v>
      </c>
      <c r="C17" s="65">
        <v>45721</v>
      </c>
      <c r="D17" s="8" t="s">
        <v>75</v>
      </c>
      <c r="E17" s="8" t="s">
        <v>23</v>
      </c>
      <c r="F17" s="42" t="s">
        <v>21</v>
      </c>
      <c r="G17" s="63">
        <v>1311200</v>
      </c>
      <c r="H17" s="60" t="s">
        <v>21</v>
      </c>
      <c r="I17" s="60" t="s">
        <v>21</v>
      </c>
      <c r="J17" s="60" t="s">
        <v>21</v>
      </c>
      <c r="K17" s="60" t="s">
        <v>21</v>
      </c>
      <c r="L17" s="59"/>
      <c r="M17" s="58">
        <f>DATEDIF(C17,$M$1,"D")+1</f>
        <v>45</v>
      </c>
    </row>
    <row r="18" spans="1:13" s="27" customFormat="1" ht="60">
      <c r="A18" s="31" t="s">
        <v>115</v>
      </c>
      <c r="B18" s="40" t="s">
        <v>71</v>
      </c>
      <c r="C18" s="65">
        <v>45735</v>
      </c>
      <c r="D18" s="8" t="s">
        <v>116</v>
      </c>
      <c r="E18" s="8" t="s">
        <v>28</v>
      </c>
      <c r="F18" s="42" t="s">
        <v>21</v>
      </c>
      <c r="G18" s="63">
        <v>57978580</v>
      </c>
      <c r="H18" s="32"/>
      <c r="I18" s="33"/>
      <c r="J18" s="33"/>
      <c r="K18" s="33"/>
      <c r="L18" s="32"/>
      <c r="M18" s="58">
        <f t="shared" ref="M18:M20" si="7">DATEDIF(C18,$M$1,"D")+1</f>
        <v>31</v>
      </c>
    </row>
    <row r="19" spans="1:13" s="27" customFormat="1" ht="60">
      <c r="A19" s="31" t="s">
        <v>115</v>
      </c>
      <c r="B19" s="40" t="s">
        <v>71</v>
      </c>
      <c r="C19" s="65">
        <v>45735</v>
      </c>
      <c r="D19" s="8" t="s">
        <v>117</v>
      </c>
      <c r="E19" s="8" t="s">
        <v>28</v>
      </c>
      <c r="F19" s="42" t="s">
        <v>21</v>
      </c>
      <c r="G19" s="63">
        <v>54079300</v>
      </c>
      <c r="H19" s="32"/>
      <c r="I19" s="33"/>
      <c r="J19" s="33"/>
      <c r="K19" s="33"/>
      <c r="L19" s="32"/>
      <c r="M19" s="58">
        <f t="shared" si="7"/>
        <v>31</v>
      </c>
    </row>
    <row r="20" spans="1:13" s="27" customFormat="1" ht="60">
      <c r="A20" s="31" t="s">
        <v>115</v>
      </c>
      <c r="B20" s="40" t="s">
        <v>71</v>
      </c>
      <c r="C20" s="65">
        <v>45735</v>
      </c>
      <c r="D20" s="8" t="s">
        <v>118</v>
      </c>
      <c r="E20" s="8" t="s">
        <v>28</v>
      </c>
      <c r="F20" s="42" t="s">
        <v>21</v>
      </c>
      <c r="G20" s="63">
        <v>9942556</v>
      </c>
      <c r="H20" s="32"/>
      <c r="I20" s="33"/>
      <c r="J20" s="33"/>
      <c r="K20" s="33"/>
      <c r="L20" s="32"/>
      <c r="M20" s="58">
        <f t="shared" si="7"/>
        <v>31</v>
      </c>
    </row>
  </sheetData>
  <autoFilter ref="A3:N20"/>
  <customSheetViews>
    <customSheetView guid="{0F535B21-7B33-4D48-AA14-EBF1308D24FD}" showPageBreaks="1" fitToPage="1" printArea="1" showAutoFilter="1">
      <pane xSplit="3" ySplit="3" topLeftCell="D16" activePane="bottomRight" state="frozen"/>
      <selection pane="bottomRight" activeCell="E19" sqref="E19"/>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20"/>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customSheetView>
  </customSheetViews>
  <mergeCells count="12">
    <mergeCell ref="E1:K1"/>
    <mergeCell ref="H2:H3"/>
    <mergeCell ref="G2:G3"/>
    <mergeCell ref="F2:F3"/>
    <mergeCell ref="E2:E3"/>
    <mergeCell ref="L2:L3"/>
    <mergeCell ref="I2:K2"/>
    <mergeCell ref="M2:M3"/>
    <mergeCell ref="B2:B3"/>
    <mergeCell ref="A2:A3"/>
    <mergeCell ref="D2:D3"/>
    <mergeCell ref="C2:C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